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st\OneDrive\Dokument\Meetly\"/>
    </mc:Choice>
  </mc:AlternateContent>
  <xr:revisionPtr revIDLastSave="0" documentId="13_ncr:1_{D0856FFD-18E4-4910-B112-3556A7092C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6" i="1" l="1"/>
  <c r="S396" i="1" s="1"/>
  <c r="Z396" i="1" s="1"/>
  <c r="J141" i="1"/>
  <c r="T141" i="1" s="1"/>
  <c r="X141" i="1" s="1"/>
  <c r="AB78" i="1"/>
  <c r="F141" i="1"/>
  <c r="J50" i="1"/>
  <c r="S50" i="1" s="1"/>
  <c r="Z50" i="1" s="1"/>
  <c r="F50" i="1"/>
  <c r="J26" i="1"/>
  <c r="S26" i="1" s="1"/>
  <c r="Z26" i="1" s="1"/>
  <c r="F26" i="1"/>
  <c r="J118" i="1"/>
  <c r="U118" i="1" s="1"/>
  <c r="Y118" i="1" s="1"/>
  <c r="AB146" i="1"/>
  <c r="F118" i="1"/>
  <c r="J31" i="1"/>
  <c r="T31" i="1" s="1"/>
  <c r="X31" i="1" s="1"/>
  <c r="AB208" i="1"/>
  <c r="F31" i="1"/>
  <c r="F28" i="1"/>
  <c r="F391" i="1"/>
  <c r="J471" i="1"/>
  <c r="S471" i="1" s="1"/>
  <c r="Z471" i="1" s="1"/>
  <c r="AB152" i="1"/>
  <c r="F471" i="1"/>
  <c r="J84" i="1"/>
  <c r="U84" i="1" s="1"/>
  <c r="Y84" i="1" s="1"/>
  <c r="F84" i="1"/>
  <c r="J134" i="1"/>
  <c r="U134" i="1" s="1"/>
  <c r="Y134" i="1" s="1"/>
  <c r="F134" i="1"/>
  <c r="J257" i="1"/>
  <c r="S257" i="1" s="1"/>
  <c r="Z257" i="1" s="1"/>
  <c r="AB522" i="1"/>
  <c r="F257" i="1"/>
  <c r="U226" i="1"/>
  <c r="Y226" i="1" s="1"/>
  <c r="T226" i="1"/>
  <c r="X226" i="1" s="1"/>
  <c r="S226" i="1"/>
  <c r="Z226" i="1" s="1"/>
  <c r="R226" i="1"/>
  <c r="V226" i="1" s="1"/>
  <c r="Q226" i="1"/>
  <c r="J227" i="1"/>
  <c r="U227" i="1" s="1"/>
  <c r="Y227" i="1" s="1"/>
  <c r="F227" i="1"/>
  <c r="J394" i="1"/>
  <c r="S394" i="1" s="1"/>
  <c r="Z394" i="1" s="1"/>
  <c r="F394" i="1"/>
  <c r="J391" i="1"/>
  <c r="S391" i="1" s="1"/>
  <c r="Z391" i="1" s="1"/>
  <c r="AB456" i="1"/>
  <c r="J443" i="1"/>
  <c r="S443" i="1" s="1"/>
  <c r="Z443" i="1" s="1"/>
  <c r="AB160" i="1"/>
  <c r="F443" i="1"/>
  <c r="J278" i="1"/>
  <c r="Q278" i="1" s="1"/>
  <c r="AB203" i="1"/>
  <c r="F278" i="1"/>
  <c r="J56" i="1"/>
  <c r="S56" i="1" s="1"/>
  <c r="Z56" i="1" s="1"/>
  <c r="AB257" i="1"/>
  <c r="F56" i="1"/>
  <c r="J247" i="1"/>
  <c r="S247" i="1" s="1"/>
  <c r="Z247" i="1" s="1"/>
  <c r="J246" i="1"/>
  <c r="Q246" i="1" s="1"/>
  <c r="J74" i="1"/>
  <c r="S74" i="1" s="1"/>
  <c r="Z74" i="1" s="1"/>
  <c r="AB488" i="1"/>
  <c r="J163" i="1"/>
  <c r="Q163" i="1" s="1"/>
  <c r="AB251" i="1"/>
  <c r="F163" i="1"/>
  <c r="J287" i="1"/>
  <c r="U287" i="1" s="1"/>
  <c r="Y287" i="1" s="1"/>
  <c r="F287" i="1"/>
  <c r="AB418" i="1"/>
  <c r="J276" i="1"/>
  <c r="S276" i="1" s="1"/>
  <c r="Z276" i="1" s="1"/>
  <c r="AB162" i="1"/>
  <c r="F276" i="1"/>
  <c r="F74" i="1"/>
  <c r="J536" i="1"/>
  <c r="S536" i="1" s="1"/>
  <c r="Z536" i="1" s="1"/>
  <c r="F536" i="1"/>
  <c r="J136" i="1"/>
  <c r="S136" i="1" s="1"/>
  <c r="Z136" i="1" s="1"/>
  <c r="AB493" i="1"/>
  <c r="F136" i="1"/>
  <c r="J189" i="1"/>
  <c r="T189" i="1" s="1"/>
  <c r="X189" i="1" s="1"/>
  <c r="AB31" i="1"/>
  <c r="F189" i="1"/>
  <c r="U26" i="1" l="1"/>
  <c r="Y26" i="1" s="1"/>
  <c r="S141" i="1"/>
  <c r="Z141" i="1" s="1"/>
  <c r="T26" i="1"/>
  <c r="X26" i="1" s="1"/>
  <c r="Q396" i="1"/>
  <c r="U396" i="1"/>
  <c r="Y396" i="1" s="1"/>
  <c r="R396" i="1"/>
  <c r="V396" i="1" s="1"/>
  <c r="T396" i="1"/>
  <c r="X396" i="1" s="1"/>
  <c r="R141" i="1"/>
  <c r="V141" i="1" s="1"/>
  <c r="Q141" i="1"/>
  <c r="U141" i="1"/>
  <c r="Y141" i="1" s="1"/>
  <c r="R26" i="1"/>
  <c r="V26" i="1" s="1"/>
  <c r="Q26" i="1"/>
  <c r="S118" i="1"/>
  <c r="Z118" i="1" s="1"/>
  <c r="R50" i="1"/>
  <c r="V50" i="1" s="1"/>
  <c r="U50" i="1"/>
  <c r="Y50" i="1" s="1"/>
  <c r="T50" i="1"/>
  <c r="X50" i="1" s="1"/>
  <c r="Q50" i="1"/>
  <c r="T118" i="1"/>
  <c r="X118" i="1" s="1"/>
  <c r="R118" i="1"/>
  <c r="V118" i="1" s="1"/>
  <c r="Q118" i="1"/>
  <c r="S31" i="1"/>
  <c r="Z31" i="1" s="1"/>
  <c r="R31" i="1"/>
  <c r="V31" i="1" s="1"/>
  <c r="Q31" i="1"/>
  <c r="U31" i="1"/>
  <c r="Y31" i="1" s="1"/>
  <c r="Q471" i="1"/>
  <c r="T471" i="1"/>
  <c r="X471" i="1" s="1"/>
  <c r="R471" i="1"/>
  <c r="V471" i="1" s="1"/>
  <c r="U471" i="1"/>
  <c r="Y471" i="1" s="1"/>
  <c r="R84" i="1"/>
  <c r="V84" i="1" s="1"/>
  <c r="Q84" i="1"/>
  <c r="T84" i="1"/>
  <c r="X84" i="1" s="1"/>
  <c r="S84" i="1"/>
  <c r="Z84" i="1" s="1"/>
  <c r="Q134" i="1"/>
  <c r="T134" i="1"/>
  <c r="X134" i="1" s="1"/>
  <c r="S134" i="1"/>
  <c r="Z134" i="1" s="1"/>
  <c r="R134" i="1"/>
  <c r="V134" i="1" s="1"/>
  <c r="R257" i="1"/>
  <c r="V257" i="1" s="1"/>
  <c r="Q257" i="1"/>
  <c r="U257" i="1"/>
  <c r="Y257" i="1" s="1"/>
  <c r="T257" i="1"/>
  <c r="X257" i="1" s="1"/>
  <c r="T227" i="1"/>
  <c r="X227" i="1" s="1"/>
  <c r="Q227" i="1"/>
  <c r="S227" i="1"/>
  <c r="Z227" i="1" s="1"/>
  <c r="R227" i="1"/>
  <c r="V227" i="1" s="1"/>
  <c r="R394" i="1"/>
  <c r="V394" i="1" s="1"/>
  <c r="Q394" i="1"/>
  <c r="U394" i="1"/>
  <c r="Y394" i="1" s="1"/>
  <c r="T394" i="1"/>
  <c r="X394" i="1" s="1"/>
  <c r="U391" i="1"/>
  <c r="Y391" i="1" s="1"/>
  <c r="T391" i="1"/>
  <c r="X391" i="1" s="1"/>
  <c r="R391" i="1"/>
  <c r="V391" i="1" s="1"/>
  <c r="Q391" i="1"/>
  <c r="T443" i="1"/>
  <c r="X443" i="1" s="1"/>
  <c r="Q443" i="1"/>
  <c r="R443" i="1"/>
  <c r="V443" i="1" s="1"/>
  <c r="U443" i="1"/>
  <c r="Y443" i="1" s="1"/>
  <c r="U278" i="1"/>
  <c r="Y278" i="1" s="1"/>
  <c r="T278" i="1"/>
  <c r="X278" i="1" s="1"/>
  <c r="S278" i="1"/>
  <c r="Z278" i="1" s="1"/>
  <c r="R278" i="1"/>
  <c r="V278" i="1" s="1"/>
  <c r="Q56" i="1"/>
  <c r="T56" i="1"/>
  <c r="X56" i="1" s="1"/>
  <c r="R56" i="1"/>
  <c r="V56" i="1" s="1"/>
  <c r="U56" i="1"/>
  <c r="Y56" i="1" s="1"/>
  <c r="Q287" i="1"/>
  <c r="T246" i="1"/>
  <c r="X246" i="1" s="1"/>
  <c r="U246" i="1"/>
  <c r="Y246" i="1" s="1"/>
  <c r="R246" i="1"/>
  <c r="V246" i="1" s="1"/>
  <c r="R247" i="1"/>
  <c r="V247" i="1" s="1"/>
  <c r="Q247" i="1"/>
  <c r="U247" i="1"/>
  <c r="Y247" i="1" s="1"/>
  <c r="T247" i="1"/>
  <c r="X247" i="1" s="1"/>
  <c r="S246" i="1"/>
  <c r="Z246" i="1" s="1"/>
  <c r="R287" i="1"/>
  <c r="V287" i="1" s="1"/>
  <c r="R74" i="1"/>
  <c r="V74" i="1" s="1"/>
  <c r="T74" i="1"/>
  <c r="X74" i="1" s="1"/>
  <c r="Q74" i="1"/>
  <c r="U74" i="1"/>
  <c r="Y74" i="1" s="1"/>
  <c r="U163" i="1"/>
  <c r="Y163" i="1" s="1"/>
  <c r="T163" i="1"/>
  <c r="X163" i="1" s="1"/>
  <c r="S163" i="1"/>
  <c r="Z163" i="1" s="1"/>
  <c r="R163" i="1"/>
  <c r="V163" i="1" s="1"/>
  <c r="S287" i="1"/>
  <c r="Z287" i="1" s="1"/>
  <c r="T287" i="1"/>
  <c r="X287" i="1" s="1"/>
  <c r="U276" i="1"/>
  <c r="Y276" i="1" s="1"/>
  <c r="T276" i="1"/>
  <c r="X276" i="1" s="1"/>
  <c r="R276" i="1"/>
  <c r="V276" i="1" s="1"/>
  <c r="Q276" i="1"/>
  <c r="Q536" i="1"/>
  <c r="U536" i="1"/>
  <c r="Y536" i="1" s="1"/>
  <c r="T536" i="1"/>
  <c r="X536" i="1" s="1"/>
  <c r="R536" i="1"/>
  <c r="V536" i="1" s="1"/>
  <c r="S189" i="1"/>
  <c r="Z189" i="1" s="1"/>
  <c r="T136" i="1"/>
  <c r="X136" i="1" s="1"/>
  <c r="R136" i="1"/>
  <c r="V136" i="1" s="1"/>
  <c r="Q136" i="1"/>
  <c r="U136" i="1"/>
  <c r="Y136" i="1" s="1"/>
  <c r="R189" i="1"/>
  <c r="V189" i="1" s="1"/>
  <c r="Q189" i="1"/>
  <c r="U189" i="1"/>
  <c r="Y189" i="1" s="1"/>
  <c r="J339" i="1"/>
  <c r="S339" i="1" s="1"/>
  <c r="Z339" i="1" s="1"/>
  <c r="AB550" i="1"/>
  <c r="F339" i="1"/>
  <c r="J437" i="1"/>
  <c r="S437" i="1" s="1"/>
  <c r="Z437" i="1" s="1"/>
  <c r="AB46" i="1"/>
  <c r="F437" i="1"/>
  <c r="J135" i="1"/>
  <c r="Q135" i="1" s="1"/>
  <c r="AB250" i="1"/>
  <c r="F135" i="1"/>
  <c r="J97" i="1"/>
  <c r="Q97" i="1" s="1"/>
  <c r="F97" i="1"/>
  <c r="F528" i="1"/>
  <c r="J528" i="1"/>
  <c r="R528" i="1" s="1"/>
  <c r="V528" i="1" s="1"/>
  <c r="AB240" i="1"/>
  <c r="J331" i="1"/>
  <c r="S331" i="1" s="1"/>
  <c r="Z331" i="1" s="1"/>
  <c r="AB393" i="1"/>
  <c r="F331" i="1"/>
  <c r="E552" i="1"/>
  <c r="J416" i="1"/>
  <c r="S416" i="1" s="1"/>
  <c r="Z416" i="1" s="1"/>
  <c r="AB85" i="1"/>
  <c r="F416" i="1"/>
  <c r="F226" i="1"/>
  <c r="F396" i="1"/>
  <c r="J30" i="1"/>
  <c r="S30" i="1" s="1"/>
  <c r="Z30" i="1" s="1"/>
  <c r="F30" i="1"/>
  <c r="J8" i="1"/>
  <c r="Q8" i="1" s="1"/>
  <c r="AB59" i="1"/>
  <c r="F8" i="1"/>
  <c r="J60" i="1"/>
  <c r="T60" i="1" s="1"/>
  <c r="X60" i="1" s="1"/>
  <c r="F60" i="1"/>
  <c r="J96" i="1"/>
  <c r="T96" i="1" s="1"/>
  <c r="X96" i="1" s="1"/>
  <c r="F96" i="1"/>
  <c r="J61" i="1"/>
  <c r="S61" i="1" s="1"/>
  <c r="Z61" i="1" s="1"/>
  <c r="F61" i="1"/>
  <c r="AB477" i="1"/>
  <c r="J101" i="1"/>
  <c r="S101" i="1" s="1"/>
  <c r="Z101" i="1" s="1"/>
  <c r="AB476" i="1"/>
  <c r="F101" i="1"/>
  <c r="J47" i="1"/>
  <c r="R47" i="1" s="1"/>
  <c r="V47" i="1" s="1"/>
  <c r="AB500" i="1"/>
  <c r="F47" i="1"/>
  <c r="J256" i="1"/>
  <c r="Q256" i="1" s="1"/>
  <c r="AB521" i="1"/>
  <c r="F256" i="1"/>
  <c r="J535" i="1"/>
  <c r="Q535" i="1" s="1"/>
  <c r="F535" i="1"/>
  <c r="J245" i="1"/>
  <c r="Q245" i="1" s="1"/>
  <c r="AB506" i="1"/>
  <c r="F245" i="1"/>
  <c r="J285" i="1"/>
  <c r="Q285" i="1" s="1"/>
  <c r="F285" i="1"/>
  <c r="J28" i="1"/>
  <c r="Q28" i="1" s="1"/>
  <c r="J161" i="1"/>
  <c r="Q161" i="1" s="1"/>
  <c r="AB204" i="1"/>
  <c r="F161" i="1"/>
  <c r="F67" i="1"/>
  <c r="J261" i="1"/>
  <c r="Q261" i="1" s="1"/>
  <c r="AB70" i="1"/>
  <c r="F261" i="1"/>
  <c r="J22" i="1"/>
  <c r="Q22" i="1" s="1"/>
  <c r="F22" i="1"/>
  <c r="J310" i="1"/>
  <c r="Q310" i="1" s="1"/>
  <c r="F310" i="1"/>
  <c r="J368" i="1"/>
  <c r="Q368" i="1" s="1"/>
  <c r="F368" i="1"/>
  <c r="J11" i="1"/>
  <c r="Q11" i="1" s="1"/>
  <c r="F11" i="1"/>
  <c r="J474" i="1"/>
  <c r="Q474" i="1" s="1"/>
  <c r="F474" i="1"/>
  <c r="J505" i="1"/>
  <c r="Q505" i="1" s="1"/>
  <c r="F505" i="1"/>
  <c r="J206" i="1"/>
  <c r="Q206" i="1" s="1"/>
  <c r="AB201" i="1"/>
  <c r="F206" i="1"/>
  <c r="J209" i="1"/>
  <c r="Q209" i="1" s="1"/>
  <c r="AB249" i="1"/>
  <c r="F209" i="1"/>
  <c r="Q528" i="1" l="1"/>
  <c r="R339" i="1"/>
  <c r="V339" i="1" s="1"/>
  <c r="T339" i="1"/>
  <c r="X339" i="1" s="1"/>
  <c r="Q339" i="1"/>
  <c r="U339" i="1"/>
  <c r="Y339" i="1" s="1"/>
  <c r="T437" i="1"/>
  <c r="X437" i="1" s="1"/>
  <c r="U437" i="1"/>
  <c r="Y437" i="1" s="1"/>
  <c r="R437" i="1"/>
  <c r="V437" i="1" s="1"/>
  <c r="Q437" i="1"/>
  <c r="T135" i="1"/>
  <c r="X135" i="1" s="1"/>
  <c r="U135" i="1"/>
  <c r="Y135" i="1" s="1"/>
  <c r="S135" i="1"/>
  <c r="Z135" i="1" s="1"/>
  <c r="R135" i="1"/>
  <c r="V135" i="1" s="1"/>
  <c r="U97" i="1"/>
  <c r="Y97" i="1" s="1"/>
  <c r="T97" i="1"/>
  <c r="X97" i="1" s="1"/>
  <c r="S97" i="1"/>
  <c r="Z97" i="1" s="1"/>
  <c r="R97" i="1"/>
  <c r="V97" i="1" s="1"/>
  <c r="U528" i="1"/>
  <c r="Y528" i="1" s="1"/>
  <c r="T528" i="1"/>
  <c r="X528" i="1" s="1"/>
  <c r="S528" i="1"/>
  <c r="Z528" i="1" s="1"/>
  <c r="Q331" i="1"/>
  <c r="U331" i="1"/>
  <c r="Y331" i="1" s="1"/>
  <c r="T331" i="1"/>
  <c r="X331" i="1" s="1"/>
  <c r="R331" i="1"/>
  <c r="V331" i="1" s="1"/>
  <c r="U8" i="1"/>
  <c r="Y8" i="1" s="1"/>
  <c r="T416" i="1"/>
  <c r="X416" i="1" s="1"/>
  <c r="R416" i="1"/>
  <c r="V416" i="1" s="1"/>
  <c r="Q416" i="1"/>
  <c r="U416" i="1"/>
  <c r="Y416" i="1" s="1"/>
  <c r="S96" i="1"/>
  <c r="Z96" i="1" s="1"/>
  <c r="Q30" i="1"/>
  <c r="U30" i="1"/>
  <c r="Y30" i="1" s="1"/>
  <c r="T30" i="1"/>
  <c r="X30" i="1" s="1"/>
  <c r="R30" i="1"/>
  <c r="V30" i="1" s="1"/>
  <c r="R96" i="1"/>
  <c r="V96" i="1" s="1"/>
  <c r="T8" i="1"/>
  <c r="X8" i="1" s="1"/>
  <c r="T285" i="1"/>
  <c r="X285" i="1" s="1"/>
  <c r="S60" i="1"/>
  <c r="Z60" i="1" s="1"/>
  <c r="S8" i="1"/>
  <c r="Z8" i="1" s="1"/>
  <c r="R60" i="1"/>
  <c r="V60" i="1" s="1"/>
  <c r="R8" i="1"/>
  <c r="V8" i="1" s="1"/>
  <c r="Q96" i="1"/>
  <c r="U60" i="1"/>
  <c r="Y60" i="1" s="1"/>
  <c r="Q60" i="1"/>
  <c r="U96" i="1"/>
  <c r="Y96" i="1" s="1"/>
  <c r="R61" i="1"/>
  <c r="V61" i="1" s="1"/>
  <c r="Q61" i="1"/>
  <c r="U61" i="1"/>
  <c r="Y61" i="1" s="1"/>
  <c r="T61" i="1"/>
  <c r="X61" i="1" s="1"/>
  <c r="R101" i="1"/>
  <c r="V101" i="1" s="1"/>
  <c r="Q101" i="1"/>
  <c r="U101" i="1"/>
  <c r="Y101" i="1" s="1"/>
  <c r="T101" i="1"/>
  <c r="X101" i="1" s="1"/>
  <c r="S256" i="1"/>
  <c r="Z256" i="1" s="1"/>
  <c r="T535" i="1"/>
  <c r="X535" i="1" s="1"/>
  <c r="S535" i="1"/>
  <c r="Z535" i="1" s="1"/>
  <c r="R535" i="1"/>
  <c r="V535" i="1" s="1"/>
  <c r="U256" i="1"/>
  <c r="Y256" i="1" s="1"/>
  <c r="U285" i="1"/>
  <c r="Y285" i="1" s="1"/>
  <c r="T256" i="1"/>
  <c r="X256" i="1" s="1"/>
  <c r="Q47" i="1"/>
  <c r="T47" i="1"/>
  <c r="X47" i="1" s="1"/>
  <c r="S47" i="1"/>
  <c r="Z47" i="1" s="1"/>
  <c r="U47" i="1"/>
  <c r="Y47" i="1" s="1"/>
  <c r="R256" i="1"/>
  <c r="V256" i="1" s="1"/>
  <c r="U535" i="1"/>
  <c r="Y535" i="1" s="1"/>
  <c r="U245" i="1"/>
  <c r="Y245" i="1" s="1"/>
  <c r="T245" i="1"/>
  <c r="X245" i="1" s="1"/>
  <c r="S245" i="1"/>
  <c r="Z245" i="1" s="1"/>
  <c r="R245" i="1"/>
  <c r="V245" i="1" s="1"/>
  <c r="S285" i="1"/>
  <c r="Z285" i="1" s="1"/>
  <c r="R285" i="1"/>
  <c r="V285" i="1" s="1"/>
  <c r="U28" i="1"/>
  <c r="Y28" i="1" s="1"/>
  <c r="T28" i="1"/>
  <c r="X28" i="1" s="1"/>
  <c r="S28" i="1"/>
  <c r="Z28" i="1" s="1"/>
  <c r="R28" i="1"/>
  <c r="V28" i="1" s="1"/>
  <c r="U161" i="1"/>
  <c r="Y161" i="1" s="1"/>
  <c r="T161" i="1"/>
  <c r="X161" i="1" s="1"/>
  <c r="U310" i="1"/>
  <c r="Y310" i="1" s="1"/>
  <c r="U261" i="1"/>
  <c r="Y261" i="1" s="1"/>
  <c r="T310" i="1"/>
  <c r="X310" i="1" s="1"/>
  <c r="T261" i="1"/>
  <c r="X261" i="1" s="1"/>
  <c r="S161" i="1"/>
  <c r="Z161" i="1" s="1"/>
  <c r="R310" i="1"/>
  <c r="V310" i="1" s="1"/>
  <c r="R161" i="1"/>
  <c r="V161" i="1" s="1"/>
  <c r="S310" i="1"/>
  <c r="Z310" i="1" s="1"/>
  <c r="S261" i="1"/>
  <c r="Z261" i="1" s="1"/>
  <c r="R261" i="1"/>
  <c r="V261" i="1" s="1"/>
  <c r="T22" i="1"/>
  <c r="X22" i="1" s="1"/>
  <c r="S22" i="1"/>
  <c r="Z22" i="1" s="1"/>
  <c r="U22" i="1"/>
  <c r="Y22" i="1" s="1"/>
  <c r="R22" i="1"/>
  <c r="V22" i="1" s="1"/>
  <c r="U368" i="1"/>
  <c r="Y368" i="1" s="1"/>
  <c r="T368" i="1"/>
  <c r="X368" i="1" s="1"/>
  <c r="S368" i="1"/>
  <c r="Z368" i="1" s="1"/>
  <c r="U474" i="1"/>
  <c r="Y474" i="1" s="1"/>
  <c r="R368" i="1"/>
  <c r="V368" i="1" s="1"/>
  <c r="R11" i="1"/>
  <c r="V11" i="1" s="1"/>
  <c r="S11" i="1"/>
  <c r="Z11" i="1" s="1"/>
  <c r="T11" i="1"/>
  <c r="X11" i="1" s="1"/>
  <c r="U11" i="1"/>
  <c r="Y11" i="1" s="1"/>
  <c r="T474" i="1"/>
  <c r="X474" i="1" s="1"/>
  <c r="S474" i="1"/>
  <c r="Z474" i="1" s="1"/>
  <c r="S206" i="1"/>
  <c r="Z206" i="1" s="1"/>
  <c r="R474" i="1"/>
  <c r="V474" i="1" s="1"/>
  <c r="U505" i="1"/>
  <c r="Y505" i="1" s="1"/>
  <c r="T505" i="1"/>
  <c r="X505" i="1" s="1"/>
  <c r="S505" i="1"/>
  <c r="Z505" i="1" s="1"/>
  <c r="U206" i="1"/>
  <c r="Y206" i="1" s="1"/>
  <c r="R505" i="1"/>
  <c r="V505" i="1" s="1"/>
  <c r="T206" i="1"/>
  <c r="X206" i="1" s="1"/>
  <c r="R206" i="1"/>
  <c r="V206" i="1" s="1"/>
  <c r="U209" i="1"/>
  <c r="Y209" i="1" s="1"/>
  <c r="T209" i="1"/>
  <c r="X209" i="1" s="1"/>
  <c r="S209" i="1"/>
  <c r="Z209" i="1" s="1"/>
  <c r="R209" i="1"/>
  <c r="V209" i="1" s="1"/>
  <c r="J472" i="1" l="1"/>
  <c r="Q472" i="1" s="1"/>
  <c r="F472" i="1"/>
  <c r="J214" i="1"/>
  <c r="Q214" i="1" s="1"/>
  <c r="F214" i="1"/>
  <c r="J303" i="1"/>
  <c r="Q303" i="1" s="1"/>
  <c r="AB76" i="1"/>
  <c r="F303" i="1"/>
  <c r="J67" i="1"/>
  <c r="Q67" i="1" s="1"/>
  <c r="J484" i="1"/>
  <c r="Q484" i="1" s="1"/>
  <c r="F370" i="1"/>
  <c r="F484" i="1"/>
  <c r="J137" i="1"/>
  <c r="Q137" i="1" s="1"/>
  <c r="AB489" i="1"/>
  <c r="F483" i="1"/>
  <c r="F137" i="1"/>
  <c r="J289" i="1"/>
  <c r="Q289" i="1" s="1"/>
  <c r="AB434" i="1"/>
  <c r="F289" i="1"/>
  <c r="J149" i="1"/>
  <c r="Q149" i="1" s="1"/>
  <c r="F149" i="1"/>
  <c r="J248" i="1"/>
  <c r="R248" i="1" s="1"/>
  <c r="V248" i="1" s="1"/>
  <c r="J100" i="1"/>
  <c r="Q100" i="1" s="1"/>
  <c r="F100" i="1"/>
  <c r="J186" i="1"/>
  <c r="Q186" i="1" s="1"/>
  <c r="AB376" i="1"/>
  <c r="F186" i="1"/>
  <c r="J119" i="1"/>
  <c r="Q119" i="1" s="1"/>
  <c r="AB99" i="1"/>
  <c r="F119" i="1"/>
  <c r="J546" i="1"/>
  <c r="Q546" i="1" s="1"/>
  <c r="AB462" i="1"/>
  <c r="F546" i="1"/>
  <c r="J37" i="1"/>
  <c r="Q37" i="1" s="1"/>
  <c r="AB422" i="1"/>
  <c r="F37" i="1"/>
  <c r="J15" i="1"/>
  <c r="Q15" i="1" s="1"/>
  <c r="F15" i="1"/>
  <c r="J122" i="1"/>
  <c r="Q122" i="1" s="1"/>
  <c r="F122" i="1"/>
  <c r="F65" i="1"/>
  <c r="F53" i="1"/>
  <c r="J217" i="1"/>
  <c r="Q217" i="1" s="1"/>
  <c r="F217" i="1"/>
  <c r="J184" i="1"/>
  <c r="Q184" i="1" s="1"/>
  <c r="AB415" i="1"/>
  <c r="F17" i="1"/>
  <c r="F184" i="1"/>
  <c r="J57" i="1"/>
  <c r="R57" i="1" s="1"/>
  <c r="V57" i="1" s="1"/>
  <c r="AB111" i="1"/>
  <c r="F57" i="1"/>
  <c r="J313" i="1"/>
  <c r="Q313" i="1" s="1"/>
  <c r="AB546" i="1"/>
  <c r="F313" i="1"/>
  <c r="J58" i="1"/>
  <c r="Q58" i="1" s="1"/>
  <c r="AB66" i="1"/>
  <c r="F427" i="1"/>
  <c r="F58" i="1"/>
  <c r="J25" i="1"/>
  <c r="Q25" i="1" s="1"/>
  <c r="AB283" i="1"/>
  <c r="F25" i="1"/>
  <c r="AB217" i="1"/>
  <c r="F248" i="1"/>
  <c r="J452" i="1"/>
  <c r="R452" i="1" s="1"/>
  <c r="V452" i="1" s="1"/>
  <c r="AB179" i="1"/>
  <c r="F452" i="1"/>
  <c r="J12" i="1"/>
  <c r="Q12" i="1" s="1"/>
  <c r="F12" i="1"/>
  <c r="J121" i="1"/>
  <c r="Q121" i="1" s="1"/>
  <c r="AB318" i="1"/>
  <c r="F121" i="1"/>
  <c r="J281" i="1"/>
  <c r="Q281" i="1" s="1"/>
  <c r="AB537" i="1"/>
  <c r="F281" i="1"/>
  <c r="J232" i="1"/>
  <c r="R232" i="1" s="1"/>
  <c r="V232" i="1" s="1"/>
  <c r="AB276" i="1"/>
  <c r="F232" i="1"/>
  <c r="J173" i="1"/>
  <c r="R173" i="1" s="1"/>
  <c r="V173" i="1" s="1"/>
  <c r="AB363" i="1"/>
  <c r="F173" i="1"/>
  <c r="J128" i="1"/>
  <c r="R128" i="1" s="1"/>
  <c r="V128" i="1" s="1"/>
  <c r="AB32" i="1"/>
  <c r="F128" i="1"/>
  <c r="J237" i="1"/>
  <c r="Q237" i="1" s="1"/>
  <c r="AB258" i="1"/>
  <c r="J203" i="1"/>
  <c r="R203" i="1" s="1"/>
  <c r="V203" i="1" s="1"/>
  <c r="AB262" i="1"/>
  <c r="F203" i="1"/>
  <c r="J263" i="1"/>
  <c r="R263" i="1" s="1"/>
  <c r="V263" i="1" s="1"/>
  <c r="AB377" i="1"/>
  <c r="F364" i="1"/>
  <c r="F40" i="1"/>
  <c r="F51" i="1"/>
  <c r="F237" i="1"/>
  <c r="F263" i="1"/>
  <c r="J139" i="1"/>
  <c r="Q139" i="1" s="1"/>
  <c r="AB223" i="1"/>
  <c r="F139" i="1"/>
  <c r="J266" i="1"/>
  <c r="Q266" i="1" s="1"/>
  <c r="AB540" i="1"/>
  <c r="F266" i="1"/>
  <c r="J511" i="1"/>
  <c r="Q511" i="1" s="1"/>
  <c r="F511" i="1"/>
  <c r="F222" i="1"/>
  <c r="J222" i="1"/>
  <c r="R222" i="1" s="1"/>
  <c r="V222" i="1" s="1"/>
  <c r="AB241" i="1"/>
  <c r="F32" i="1"/>
  <c r="F215" i="1"/>
  <c r="J215" i="1"/>
  <c r="Q215" i="1" s="1"/>
  <c r="AB157" i="1"/>
  <c r="F202" i="1"/>
  <c r="F210" i="1"/>
  <c r="J242" i="1"/>
  <c r="Q242" i="1" s="1"/>
  <c r="F242" i="1"/>
  <c r="J364" i="1"/>
  <c r="Q364" i="1" s="1"/>
  <c r="AB378" i="1"/>
  <c r="J210" i="1"/>
  <c r="Q210" i="1" s="1"/>
  <c r="AB118" i="1"/>
  <c r="J202" i="1"/>
  <c r="Q202" i="1" s="1"/>
  <c r="AB209" i="1"/>
  <c r="J53" i="1"/>
  <c r="Q53" i="1" s="1"/>
  <c r="AB496" i="1"/>
  <c r="J32" i="1"/>
  <c r="Q32" i="1" s="1"/>
  <c r="AB147" i="1"/>
  <c r="F52" i="1"/>
  <c r="F191" i="1"/>
  <c r="AB426" i="1"/>
  <c r="J191" i="1"/>
  <c r="Q191" i="1" s="1"/>
  <c r="J54" i="1"/>
  <c r="Q54" i="1" s="1"/>
  <c r="F54" i="1"/>
  <c r="J87" i="1"/>
  <c r="T87" i="1" s="1"/>
  <c r="X87" i="1" s="1"/>
  <c r="AB423" i="1"/>
  <c r="F87" i="1"/>
  <c r="AB277" i="1"/>
  <c r="J324" i="1"/>
  <c r="S324" i="1" s="1"/>
  <c r="Z324" i="1" s="1"/>
  <c r="F305" i="1"/>
  <c r="F324" i="1"/>
  <c r="J414" i="1"/>
  <c r="U414" i="1" s="1"/>
  <c r="Y414" i="1" s="1"/>
  <c r="AB409" i="1"/>
  <c r="F414" i="1"/>
  <c r="J531" i="1"/>
  <c r="U531" i="1" s="1"/>
  <c r="Y531" i="1" s="1"/>
  <c r="F531" i="1"/>
  <c r="J477" i="1"/>
  <c r="Q477" i="1" s="1"/>
  <c r="AB73" i="1"/>
  <c r="F477" i="1"/>
  <c r="J262" i="1"/>
  <c r="Q262" i="1" s="1"/>
  <c r="AB143" i="1"/>
  <c r="F262" i="1"/>
  <c r="J280" i="1"/>
  <c r="S280" i="1" s="1"/>
  <c r="Z280" i="1" s="1"/>
  <c r="F280" i="1"/>
  <c r="J52" i="1"/>
  <c r="Q52" i="1" s="1"/>
  <c r="AB259" i="1"/>
  <c r="J51" i="1"/>
  <c r="S51" i="1" s="1"/>
  <c r="Z51" i="1" s="1"/>
  <c r="AB447" i="1"/>
  <c r="J259" i="1"/>
  <c r="S259" i="1" s="1"/>
  <c r="Z259" i="1" s="1"/>
  <c r="AB451" i="1"/>
  <c r="F259" i="1"/>
  <c r="S214" i="1" l="1"/>
  <c r="Z214" i="1" s="1"/>
  <c r="U472" i="1"/>
  <c r="Y472" i="1" s="1"/>
  <c r="T472" i="1"/>
  <c r="X472" i="1" s="1"/>
  <c r="T303" i="1"/>
  <c r="X303" i="1" s="1"/>
  <c r="U214" i="1"/>
  <c r="Y214" i="1" s="1"/>
  <c r="S472" i="1"/>
  <c r="Z472" i="1" s="1"/>
  <c r="T214" i="1"/>
  <c r="X214" i="1" s="1"/>
  <c r="R472" i="1"/>
  <c r="V472" i="1" s="1"/>
  <c r="R214" i="1"/>
  <c r="V214" i="1" s="1"/>
  <c r="S303" i="1"/>
  <c r="Z303" i="1" s="1"/>
  <c r="T484" i="1"/>
  <c r="X484" i="1" s="1"/>
  <c r="R303" i="1"/>
  <c r="V303" i="1" s="1"/>
  <c r="S484" i="1"/>
  <c r="Z484" i="1" s="1"/>
  <c r="U149" i="1"/>
  <c r="Y149" i="1" s="1"/>
  <c r="U484" i="1"/>
  <c r="Y484" i="1" s="1"/>
  <c r="U303" i="1"/>
  <c r="Y303" i="1" s="1"/>
  <c r="U67" i="1"/>
  <c r="Y67" i="1" s="1"/>
  <c r="T67" i="1"/>
  <c r="X67" i="1" s="1"/>
  <c r="S67" i="1"/>
  <c r="Z67" i="1" s="1"/>
  <c r="R289" i="1"/>
  <c r="V289" i="1" s="1"/>
  <c r="R67" i="1"/>
  <c r="V67" i="1" s="1"/>
  <c r="T149" i="1"/>
  <c r="T289" i="1"/>
  <c r="X289" i="1" s="1"/>
  <c r="R484" i="1"/>
  <c r="V484" i="1" s="1"/>
  <c r="S289" i="1"/>
  <c r="Z289" i="1" s="1"/>
  <c r="S149" i="1"/>
  <c r="Z149" i="1" s="1"/>
  <c r="R149" i="1"/>
  <c r="V149" i="1" s="1"/>
  <c r="T137" i="1"/>
  <c r="X137" i="1" s="1"/>
  <c r="S137" i="1"/>
  <c r="Z137" i="1" s="1"/>
  <c r="R137" i="1"/>
  <c r="V137" i="1" s="1"/>
  <c r="U137" i="1"/>
  <c r="Y137" i="1" s="1"/>
  <c r="U289" i="1"/>
  <c r="Y289" i="1" s="1"/>
  <c r="U546" i="1"/>
  <c r="Y546" i="1" s="1"/>
  <c r="Q248" i="1"/>
  <c r="R100" i="1"/>
  <c r="V100" i="1" s="1"/>
  <c r="U100" i="1"/>
  <c r="Y100" i="1" s="1"/>
  <c r="T100" i="1"/>
  <c r="X100" i="1" s="1"/>
  <c r="S100" i="1"/>
  <c r="Z100" i="1" s="1"/>
  <c r="U248" i="1"/>
  <c r="Y248" i="1" s="1"/>
  <c r="T248" i="1"/>
  <c r="X248" i="1" s="1"/>
  <c r="S248" i="1"/>
  <c r="Z248" i="1" s="1"/>
  <c r="U186" i="1"/>
  <c r="Y186" i="1" s="1"/>
  <c r="T546" i="1"/>
  <c r="X546" i="1" s="1"/>
  <c r="T186" i="1"/>
  <c r="X186" i="1" s="1"/>
  <c r="S186" i="1"/>
  <c r="Z186" i="1" s="1"/>
  <c r="R186" i="1"/>
  <c r="V186" i="1" s="1"/>
  <c r="U119" i="1"/>
  <c r="Y119" i="1" s="1"/>
  <c r="T119" i="1"/>
  <c r="X119" i="1" s="1"/>
  <c r="T37" i="1"/>
  <c r="X37" i="1" s="1"/>
  <c r="S119" i="1"/>
  <c r="Z119" i="1" s="1"/>
  <c r="R119" i="1"/>
  <c r="V119" i="1" s="1"/>
  <c r="S37" i="1"/>
  <c r="Z37" i="1" s="1"/>
  <c r="R37" i="1"/>
  <c r="V37" i="1" s="1"/>
  <c r="S546" i="1"/>
  <c r="Z546" i="1" s="1"/>
  <c r="R546" i="1"/>
  <c r="V546" i="1" s="1"/>
  <c r="U217" i="1"/>
  <c r="Y217" i="1" s="1"/>
  <c r="U15" i="1"/>
  <c r="Y15" i="1" s="1"/>
  <c r="U37" i="1"/>
  <c r="Y37" i="1" s="1"/>
  <c r="U122" i="1"/>
  <c r="Y122" i="1" s="1"/>
  <c r="T15" i="1"/>
  <c r="X15" i="1" s="1"/>
  <c r="S15" i="1"/>
  <c r="Z15" i="1" s="1"/>
  <c r="T122" i="1"/>
  <c r="X122" i="1" s="1"/>
  <c r="R15" i="1"/>
  <c r="V15" i="1" s="1"/>
  <c r="S122" i="1"/>
  <c r="Z122" i="1" s="1"/>
  <c r="R122" i="1"/>
  <c r="T217" i="1"/>
  <c r="X217" i="1" s="1"/>
  <c r="S217" i="1"/>
  <c r="Z217" i="1" s="1"/>
  <c r="R217" i="1"/>
  <c r="V217" i="1" s="1"/>
  <c r="U184" i="1"/>
  <c r="Y184" i="1" s="1"/>
  <c r="T184" i="1"/>
  <c r="X184" i="1" s="1"/>
  <c r="S184" i="1"/>
  <c r="Z184" i="1" s="1"/>
  <c r="R184" i="1"/>
  <c r="V184" i="1" s="1"/>
  <c r="U58" i="1"/>
  <c r="Y58" i="1" s="1"/>
  <c r="U57" i="1"/>
  <c r="Y57" i="1" s="1"/>
  <c r="T57" i="1"/>
  <c r="X57" i="1" s="1"/>
  <c r="Q57" i="1"/>
  <c r="S57" i="1"/>
  <c r="Z57" i="1" s="1"/>
  <c r="U313" i="1"/>
  <c r="Y313" i="1" s="1"/>
  <c r="T313" i="1"/>
  <c r="X313" i="1" s="1"/>
  <c r="S313" i="1"/>
  <c r="Z313" i="1" s="1"/>
  <c r="R313" i="1"/>
  <c r="V313" i="1" s="1"/>
  <c r="U25" i="1"/>
  <c r="Y25" i="1" s="1"/>
  <c r="T58" i="1"/>
  <c r="X58" i="1" s="1"/>
  <c r="T25" i="1"/>
  <c r="X25" i="1" s="1"/>
  <c r="S58" i="1"/>
  <c r="Z58" i="1" s="1"/>
  <c r="R58" i="1"/>
  <c r="V58" i="1" s="1"/>
  <c r="S25" i="1"/>
  <c r="Z25" i="1" s="1"/>
  <c r="R25" i="1"/>
  <c r="V25" i="1" s="1"/>
  <c r="U452" i="1"/>
  <c r="Y452" i="1" s="1"/>
  <c r="T452" i="1"/>
  <c r="X452" i="1" s="1"/>
  <c r="Q452" i="1"/>
  <c r="S452" i="1"/>
  <c r="Z452" i="1" s="1"/>
  <c r="U12" i="1"/>
  <c r="Y12" i="1" s="1"/>
  <c r="T12" i="1"/>
  <c r="X12" i="1" s="1"/>
  <c r="S12" i="1"/>
  <c r="Z12" i="1" s="1"/>
  <c r="R12" i="1"/>
  <c r="V12" i="1" s="1"/>
  <c r="U121" i="1"/>
  <c r="Y121" i="1" s="1"/>
  <c r="T121" i="1"/>
  <c r="X121" i="1" s="1"/>
  <c r="S121" i="1"/>
  <c r="Z121" i="1" s="1"/>
  <c r="R121" i="1"/>
  <c r="V121" i="1" s="1"/>
  <c r="U263" i="1"/>
  <c r="Y263" i="1" s="1"/>
  <c r="U281" i="1"/>
  <c r="Y281" i="1" s="1"/>
  <c r="T281" i="1"/>
  <c r="X281" i="1" s="1"/>
  <c r="S281" i="1"/>
  <c r="Z281" i="1" s="1"/>
  <c r="R281" i="1"/>
  <c r="V281" i="1" s="1"/>
  <c r="U173" i="1"/>
  <c r="Y173" i="1" s="1"/>
  <c r="U232" i="1"/>
  <c r="Y232" i="1" s="1"/>
  <c r="Q232" i="1"/>
  <c r="T232" i="1"/>
  <c r="X232" i="1" s="1"/>
  <c r="S232" i="1"/>
  <c r="Z232" i="1" s="1"/>
  <c r="U128" i="1"/>
  <c r="Y128" i="1" s="1"/>
  <c r="T173" i="1"/>
  <c r="X173" i="1" s="1"/>
  <c r="S173" i="1"/>
  <c r="Z173" i="1" s="1"/>
  <c r="Q173" i="1"/>
  <c r="T128" i="1"/>
  <c r="X128" i="1" s="1"/>
  <c r="T237" i="1"/>
  <c r="X237" i="1" s="1"/>
  <c r="Q128" i="1"/>
  <c r="S128" i="1"/>
  <c r="Z128" i="1" s="1"/>
  <c r="U237" i="1"/>
  <c r="Y237" i="1" s="1"/>
  <c r="S237" i="1"/>
  <c r="Z237" i="1" s="1"/>
  <c r="R237" i="1"/>
  <c r="V237" i="1" s="1"/>
  <c r="U203" i="1"/>
  <c r="Y203" i="1" s="1"/>
  <c r="Q203" i="1"/>
  <c r="T203" i="1"/>
  <c r="X203" i="1" s="1"/>
  <c r="S203" i="1"/>
  <c r="Z203" i="1" s="1"/>
  <c r="T263" i="1"/>
  <c r="X263" i="1" s="1"/>
  <c r="Q263" i="1"/>
  <c r="S263" i="1"/>
  <c r="Z263" i="1" s="1"/>
  <c r="U139" i="1"/>
  <c r="Y139" i="1" s="1"/>
  <c r="T139" i="1"/>
  <c r="X139" i="1" s="1"/>
  <c r="S139" i="1"/>
  <c r="Z139" i="1" s="1"/>
  <c r="R139" i="1"/>
  <c r="V139" i="1" s="1"/>
  <c r="U266" i="1"/>
  <c r="Y266" i="1" s="1"/>
  <c r="T266" i="1"/>
  <c r="X266" i="1" s="1"/>
  <c r="S266" i="1"/>
  <c r="Z266" i="1" s="1"/>
  <c r="R266" i="1"/>
  <c r="V266" i="1" s="1"/>
  <c r="S215" i="1"/>
  <c r="Z215" i="1" s="1"/>
  <c r="U511" i="1"/>
  <c r="Y511" i="1" s="1"/>
  <c r="T511" i="1"/>
  <c r="X511" i="1" s="1"/>
  <c r="S511" i="1"/>
  <c r="Z511" i="1" s="1"/>
  <c r="R511" i="1"/>
  <c r="V511" i="1" s="1"/>
  <c r="T222" i="1"/>
  <c r="X222" i="1" s="1"/>
  <c r="Q222" i="1"/>
  <c r="T242" i="1"/>
  <c r="X242" i="1" s="1"/>
  <c r="S242" i="1"/>
  <c r="Z242" i="1" s="1"/>
  <c r="U210" i="1"/>
  <c r="Y210" i="1" s="1"/>
  <c r="U222" i="1"/>
  <c r="Y222" i="1" s="1"/>
  <c r="S222" i="1"/>
  <c r="Z222" i="1" s="1"/>
  <c r="T364" i="1"/>
  <c r="X364" i="1" s="1"/>
  <c r="U242" i="1"/>
  <c r="Y242" i="1" s="1"/>
  <c r="U215" i="1"/>
  <c r="Y215" i="1" s="1"/>
  <c r="T215" i="1"/>
  <c r="X215" i="1" s="1"/>
  <c r="R215" i="1"/>
  <c r="V215" i="1" s="1"/>
  <c r="S364" i="1"/>
  <c r="Z364" i="1" s="1"/>
  <c r="R242" i="1"/>
  <c r="V242" i="1" s="1"/>
  <c r="U364" i="1"/>
  <c r="Y364" i="1" s="1"/>
  <c r="R364" i="1"/>
  <c r="V364" i="1" s="1"/>
  <c r="R32" i="1"/>
  <c r="V32" i="1" s="1"/>
  <c r="S53" i="1"/>
  <c r="Z53" i="1" s="1"/>
  <c r="T210" i="1"/>
  <c r="X210" i="1" s="1"/>
  <c r="R53" i="1"/>
  <c r="V53" i="1" s="1"/>
  <c r="S210" i="1"/>
  <c r="Z210" i="1" s="1"/>
  <c r="R210" i="1"/>
  <c r="V210" i="1" s="1"/>
  <c r="T32" i="1"/>
  <c r="X32" i="1" s="1"/>
  <c r="S32" i="1"/>
  <c r="Z32" i="1" s="1"/>
  <c r="T202" i="1"/>
  <c r="X202" i="1" s="1"/>
  <c r="S202" i="1"/>
  <c r="Z202" i="1" s="1"/>
  <c r="R202" i="1"/>
  <c r="V202" i="1" s="1"/>
  <c r="U202" i="1"/>
  <c r="Y202" i="1" s="1"/>
  <c r="U53" i="1"/>
  <c r="Y53" i="1" s="1"/>
  <c r="T53" i="1"/>
  <c r="X53" i="1" s="1"/>
  <c r="R191" i="1"/>
  <c r="V191" i="1" s="1"/>
  <c r="U32" i="1"/>
  <c r="Y32" i="1" s="1"/>
  <c r="S191" i="1"/>
  <c r="Z191" i="1" s="1"/>
  <c r="T191" i="1"/>
  <c r="X191" i="1" s="1"/>
  <c r="U54" i="1"/>
  <c r="Y54" i="1" s="1"/>
  <c r="U191" i="1"/>
  <c r="Y191" i="1" s="1"/>
  <c r="S54" i="1"/>
  <c r="Z54" i="1" s="1"/>
  <c r="R54" i="1"/>
  <c r="V54" i="1" s="1"/>
  <c r="Q87" i="1"/>
  <c r="T54" i="1"/>
  <c r="X54" i="1" s="1"/>
  <c r="S87" i="1"/>
  <c r="Z87" i="1" s="1"/>
  <c r="R87" i="1"/>
  <c r="V87" i="1" s="1"/>
  <c r="U87" i="1"/>
  <c r="Y87" i="1" s="1"/>
  <c r="R324" i="1"/>
  <c r="V324" i="1" s="1"/>
  <c r="Q324" i="1"/>
  <c r="U324" i="1"/>
  <c r="Y324" i="1" s="1"/>
  <c r="T324" i="1"/>
  <c r="X324" i="1" s="1"/>
  <c r="T531" i="1"/>
  <c r="X531" i="1" s="1"/>
  <c r="S531" i="1"/>
  <c r="Z531" i="1" s="1"/>
  <c r="R531" i="1"/>
  <c r="V531" i="1" s="1"/>
  <c r="T414" i="1"/>
  <c r="X414" i="1" s="1"/>
  <c r="S414" i="1"/>
  <c r="Z414" i="1" s="1"/>
  <c r="R414" i="1"/>
  <c r="V414" i="1" s="1"/>
  <c r="Q414" i="1"/>
  <c r="R280" i="1"/>
  <c r="V280" i="1" s="1"/>
  <c r="U477" i="1"/>
  <c r="Y477" i="1" s="1"/>
  <c r="Q280" i="1"/>
  <c r="T477" i="1"/>
  <c r="X477" i="1" s="1"/>
  <c r="Q531" i="1"/>
  <c r="S477" i="1"/>
  <c r="Z477" i="1" s="1"/>
  <c r="R477" i="1"/>
  <c r="V477" i="1" s="1"/>
  <c r="U262" i="1"/>
  <c r="Y262" i="1" s="1"/>
  <c r="T262" i="1"/>
  <c r="X262" i="1" s="1"/>
  <c r="S262" i="1"/>
  <c r="Z262" i="1" s="1"/>
  <c r="R262" i="1"/>
  <c r="V262" i="1" s="1"/>
  <c r="U280" i="1"/>
  <c r="Y280" i="1" s="1"/>
  <c r="T280" i="1"/>
  <c r="X280" i="1" s="1"/>
  <c r="U52" i="1"/>
  <c r="Y52" i="1" s="1"/>
  <c r="T52" i="1"/>
  <c r="X52" i="1" s="1"/>
  <c r="R52" i="1"/>
  <c r="V52" i="1" s="1"/>
  <c r="S52" i="1"/>
  <c r="Z52" i="1" s="1"/>
  <c r="R51" i="1"/>
  <c r="V51" i="1" s="1"/>
  <c r="Q51" i="1"/>
  <c r="U51" i="1"/>
  <c r="Y51" i="1" s="1"/>
  <c r="T51" i="1"/>
  <c r="X51" i="1" s="1"/>
  <c r="R259" i="1"/>
  <c r="V259" i="1" s="1"/>
  <c r="Q259" i="1"/>
  <c r="U259" i="1"/>
  <c r="Y259" i="1" s="1"/>
  <c r="T259" i="1"/>
  <c r="X259" i="1" s="1"/>
  <c r="J333" i="1"/>
  <c r="S333" i="1" s="1"/>
  <c r="Z333" i="1" s="1"/>
  <c r="F333" i="1"/>
  <c r="J165" i="1"/>
  <c r="S165" i="1" s="1"/>
  <c r="Z165" i="1" s="1"/>
  <c r="F165" i="1"/>
  <c r="U333" i="1" l="1"/>
  <c r="Y333" i="1" s="1"/>
  <c r="R333" i="1"/>
  <c r="V333" i="1" s="1"/>
  <c r="Q333" i="1"/>
  <c r="T333" i="1"/>
  <c r="X333" i="1" s="1"/>
  <c r="R165" i="1"/>
  <c r="V165" i="1" s="1"/>
  <c r="Q165" i="1"/>
  <c r="U165" i="1"/>
  <c r="Y165" i="1" s="1"/>
  <c r="T165" i="1"/>
  <c r="X165" i="1" s="1"/>
  <c r="J241" i="1"/>
  <c r="Q241" i="1" s="1"/>
  <c r="F241" i="1"/>
  <c r="J533" i="1"/>
  <c r="Q533" i="1" s="1"/>
  <c r="F533" i="1"/>
  <c r="O346" i="1"/>
  <c r="O500" i="1"/>
  <c r="O501" i="1"/>
  <c r="O347" i="1"/>
  <c r="O348" i="1"/>
  <c r="O78" i="1"/>
  <c r="O105" i="1"/>
  <c r="O349" i="1"/>
  <c r="O499" i="1"/>
  <c r="J547" i="1"/>
  <c r="Q547" i="1" s="1"/>
  <c r="J543" i="1"/>
  <c r="Q543" i="1" s="1"/>
  <c r="J133" i="1"/>
  <c r="Q133" i="1" s="1"/>
  <c r="F465" i="1"/>
  <c r="F294" i="1"/>
  <c r="F183" i="1"/>
  <c r="F361" i="1"/>
  <c r="F295" i="1"/>
  <c r="F296" i="1"/>
  <c r="F297" i="1"/>
  <c r="F88" i="1"/>
  <c r="F185" i="1"/>
  <c r="F106" i="1"/>
  <c r="F502" i="1"/>
  <c r="F94" i="1"/>
  <c r="F467" i="1"/>
  <c r="F537" i="1"/>
  <c r="F468" i="1"/>
  <c r="F527" i="1"/>
  <c r="F363" i="1"/>
  <c r="F399" i="1"/>
  <c r="F187" i="1"/>
  <c r="F35" i="1"/>
  <c r="F36" i="1"/>
  <c r="F503" i="1"/>
  <c r="F38" i="1"/>
  <c r="F298" i="1"/>
  <c r="F117" i="1"/>
  <c r="F6" i="1"/>
  <c r="F188" i="1"/>
  <c r="F44" i="1"/>
  <c r="F79" i="1"/>
  <c r="F80" i="1"/>
  <c r="F48" i="1"/>
  <c r="F49" i="1"/>
  <c r="F126" i="1"/>
  <c r="F24" i="1"/>
  <c r="F192" i="1"/>
  <c r="F299" i="1"/>
  <c r="F397" i="1"/>
  <c r="F140" i="1"/>
  <c r="F412" i="1"/>
  <c r="F413" i="1"/>
  <c r="F193" i="1"/>
  <c r="F260" i="1"/>
  <c r="F63" i="1"/>
  <c r="F194" i="1"/>
  <c r="F195" i="1"/>
  <c r="F538" i="1"/>
  <c r="F438" i="1"/>
  <c r="F469" i="1"/>
  <c r="F72" i="1"/>
  <c r="F300" i="1"/>
  <c r="F301" i="1"/>
  <c r="F264" i="1"/>
  <c r="F196" i="1"/>
  <c r="F143" i="1"/>
  <c r="F144" i="1"/>
  <c r="F145" i="1"/>
  <c r="F415" i="1"/>
  <c r="F365" i="1"/>
  <c r="F91" i="1"/>
  <c r="F92" i="1"/>
  <c r="F265" i="1"/>
  <c r="F146" i="1"/>
  <c r="F147" i="1"/>
  <c r="F304" i="1"/>
  <c r="F439" i="1"/>
  <c r="F21" i="1"/>
  <c r="F440" i="1"/>
  <c r="F102" i="1"/>
  <c r="F197" i="1"/>
  <c r="F366" i="1"/>
  <c r="F470" i="1"/>
  <c r="F198" i="1"/>
  <c r="F107" i="1"/>
  <c r="F108" i="1"/>
  <c r="F199" i="1"/>
  <c r="F4" i="1"/>
  <c r="F112" i="1"/>
  <c r="F113" i="1"/>
  <c r="F114" i="1"/>
  <c r="F200" i="1"/>
  <c r="F148" i="1"/>
  <c r="F267" i="1"/>
  <c r="F268" i="1"/>
  <c r="F269" i="1"/>
  <c r="F400" i="1"/>
  <c r="F201" i="1"/>
  <c r="F504" i="1"/>
  <c r="F129" i="1"/>
  <c r="F130" i="1"/>
  <c r="F506" i="1"/>
  <c r="F507" i="1"/>
  <c r="F510" i="1"/>
  <c r="F509" i="1"/>
  <c r="F453" i="1"/>
  <c r="F512" i="1"/>
  <c r="F270" i="1"/>
  <c r="F271" i="1"/>
  <c r="F142" i="1"/>
  <c r="F272" i="1"/>
  <c r="F273" i="1"/>
  <c r="F85" i="1"/>
  <c r="F306" i="1"/>
  <c r="F150" i="1"/>
  <c r="F454" i="1"/>
  <c r="F307" i="1"/>
  <c r="F488" i="1"/>
  <c r="F155" i="1"/>
  <c r="F156" i="1"/>
  <c r="F152" i="1"/>
  <c r="F158" i="1"/>
  <c r="F159" i="1"/>
  <c r="F151" i="1"/>
  <c r="F204" i="1"/>
  <c r="F9" i="1"/>
  <c r="F308" i="1"/>
  <c r="F539" i="1"/>
  <c r="F153" i="1"/>
  <c r="F168" i="1"/>
  <c r="F444" i="1"/>
  <c r="F127" i="1"/>
  <c r="F513" i="1"/>
  <c r="F10" i="1"/>
  <c r="F154" i="1"/>
  <c r="F175" i="1"/>
  <c r="F205" i="1"/>
  <c r="F277" i="1"/>
  <c r="F473" i="1"/>
  <c r="F157" i="1"/>
  <c r="F62" i="1"/>
  <c r="F81" i="1"/>
  <c r="F182" i="1"/>
  <c r="F82" i="1"/>
  <c r="F83" i="1"/>
  <c r="F27" i="1"/>
  <c r="F309" i="1"/>
  <c r="F402" i="1"/>
  <c r="F190" i="1"/>
  <c r="F403" i="1"/>
  <c r="F109" i="1"/>
  <c r="F110" i="1"/>
  <c r="F131" i="1"/>
  <c r="F124" i="1"/>
  <c r="F514" i="1"/>
  <c r="F417" i="1"/>
  <c r="F29" i="1"/>
  <c r="F160" i="1"/>
  <c r="F340" i="1"/>
  <c r="F207" i="1"/>
  <c r="F455" i="1"/>
  <c r="F456" i="1"/>
  <c r="F404" i="1"/>
  <c r="F162" i="1"/>
  <c r="F418" i="1"/>
  <c r="F132" i="1"/>
  <c r="F540" i="1"/>
  <c r="F279" i="1"/>
  <c r="F350" i="1"/>
  <c r="F515" i="1"/>
  <c r="F516" i="1"/>
  <c r="F312" i="1"/>
  <c r="F369" i="1"/>
  <c r="F125" i="1"/>
  <c r="F541" i="1"/>
  <c r="F64" i="1"/>
  <c r="F16" i="1"/>
  <c r="F95" i="1"/>
  <c r="F517" i="1"/>
  <c r="F518" i="1"/>
  <c r="F351" i="1"/>
  <c r="F352" i="1"/>
  <c r="F519" i="1"/>
  <c r="F520" i="1"/>
  <c r="F521" i="1"/>
  <c r="F353" i="1"/>
  <c r="F489" i="1"/>
  <c r="F490" i="1"/>
  <c r="F75" i="1"/>
  <c r="F459" i="1"/>
  <c r="F371" i="1"/>
  <c r="F372" i="1"/>
  <c r="F542" i="1"/>
  <c r="F476" i="1"/>
  <c r="F252" i="1"/>
  <c r="F253" i="1"/>
  <c r="F254" i="1"/>
  <c r="F419" i="1"/>
  <c r="F208" i="1"/>
  <c r="F314" i="1"/>
  <c r="F55" i="1"/>
  <c r="F460" i="1"/>
  <c r="F373" i="1"/>
  <c r="F164" i="1"/>
  <c r="F211" i="1"/>
  <c r="F212" i="1"/>
  <c r="F213" i="1"/>
  <c r="F354" i="1"/>
  <c r="F478" i="1"/>
  <c r="F420" i="1"/>
  <c r="F274" i="1"/>
  <c r="F275" i="1"/>
  <c r="F421" i="1"/>
  <c r="F167" i="1"/>
  <c r="F315" i="1"/>
  <c r="F422" i="1"/>
  <c r="F317" i="1"/>
  <c r="F282" i="1"/>
  <c r="F374" i="1"/>
  <c r="F98" i="1"/>
  <c r="F99" i="1"/>
  <c r="F479" i="1"/>
  <c r="F288" i="1"/>
  <c r="F375" i="1"/>
  <c r="F66" i="1"/>
  <c r="F68" i="1"/>
  <c r="F169" i="1"/>
  <c r="F318" i="1"/>
  <c r="F216" i="1"/>
  <c r="F446" i="1"/>
  <c r="F170" i="1"/>
  <c r="F302" i="1"/>
  <c r="F320" i="1"/>
  <c r="F376" i="1"/>
  <c r="F326" i="1"/>
  <c r="F447" i="1"/>
  <c r="F218" i="1"/>
  <c r="F311" i="1"/>
  <c r="F355" i="1"/>
  <c r="F377" i="1"/>
  <c r="F480" i="1"/>
  <c r="F316" i="1"/>
  <c r="F423" i="1"/>
  <c r="F111" i="1"/>
  <c r="F319" i="1"/>
  <c r="F120" i="1"/>
  <c r="F321" i="1"/>
  <c r="F322" i="1"/>
  <c r="F323" i="1"/>
  <c r="F461" i="1"/>
  <c r="F325" i="1"/>
  <c r="F171" i="1"/>
  <c r="F378" i="1"/>
  <c r="F529" i="1"/>
  <c r="F219" i="1"/>
  <c r="F327" i="1"/>
  <c r="F13" i="1"/>
  <c r="F14" i="1"/>
  <c r="F172" i="1"/>
  <c r="F283" i="1"/>
  <c r="F220" i="1"/>
  <c r="F69" i="1"/>
  <c r="F284" i="1"/>
  <c r="F328" i="1"/>
  <c r="F343" i="1"/>
  <c r="F344" i="1"/>
  <c r="F345" i="1"/>
  <c r="F329" i="1"/>
  <c r="F448" i="1"/>
  <c r="F221" i="1"/>
  <c r="F33" i="1"/>
  <c r="F34" i="1"/>
  <c r="F18" i="1"/>
  <c r="F70" i="1"/>
  <c r="F71" i="1"/>
  <c r="F223" i="1"/>
  <c r="F356" i="1"/>
  <c r="F357" i="1"/>
  <c r="F358" i="1"/>
  <c r="F359" i="1"/>
  <c r="F543" i="1"/>
  <c r="F379" i="1"/>
  <c r="F362" i="1"/>
  <c r="F380" i="1"/>
  <c r="F224" i="1"/>
  <c r="F381" i="1"/>
  <c r="F367" i="1"/>
  <c r="F530" i="1"/>
  <c r="F383" i="1"/>
  <c r="F123" i="1"/>
  <c r="F482" i="1"/>
  <c r="F225" i="1"/>
  <c r="F286" i="1"/>
  <c r="F103" i="1"/>
  <c r="F73" i="1"/>
  <c r="F382" i="1"/>
  <c r="F330" i="1"/>
  <c r="F424" i="1"/>
  <c r="F174" i="1"/>
  <c r="F89" i="1"/>
  <c r="F384" i="1"/>
  <c r="F449" i="1"/>
  <c r="F228" i="1"/>
  <c r="F39" i="1"/>
  <c r="F41" i="1"/>
  <c r="F395" i="1"/>
  <c r="F229" i="1"/>
  <c r="F428" i="1"/>
  <c r="F426" i="1"/>
  <c r="F398" i="1"/>
  <c r="F230" i="1"/>
  <c r="F405" i="1"/>
  <c r="F401" i="1"/>
  <c r="F544" i="1"/>
  <c r="F332" i="1"/>
  <c r="F176" i="1"/>
  <c r="F406" i="1"/>
  <c r="F407" i="1"/>
  <c r="F545" i="1"/>
  <c r="F90" i="1"/>
  <c r="F93" i="1"/>
  <c r="F411" i="1"/>
  <c r="F231" i="1"/>
  <c r="F485" i="1"/>
  <c r="F429" i="1"/>
  <c r="F360" i="1"/>
  <c r="F133" i="1"/>
  <c r="F385" i="1"/>
  <c r="F386" i="1"/>
  <c r="F387" i="1"/>
  <c r="F388" i="1"/>
  <c r="F425" i="1"/>
  <c r="F430" i="1"/>
  <c r="F233" i="1"/>
  <c r="F334" i="1"/>
  <c r="F42" i="1"/>
  <c r="F433" i="1"/>
  <c r="F43" i="1"/>
  <c r="F234" i="1"/>
  <c r="F290" i="1"/>
  <c r="F177" i="1"/>
  <c r="F493" i="1"/>
  <c r="F235" i="1"/>
  <c r="F441" i="1"/>
  <c r="F442" i="1"/>
  <c r="F236" i="1"/>
  <c r="F389" i="1"/>
  <c r="F532" i="1"/>
  <c r="F445" i="1"/>
  <c r="F291" i="1"/>
  <c r="F7" i="1"/>
  <c r="F45" i="1"/>
  <c r="F178" i="1"/>
  <c r="F522" i="1"/>
  <c r="F523" i="1"/>
  <c r="F390" i="1"/>
  <c r="F457" i="1"/>
  <c r="F458" i="1"/>
  <c r="F19" i="1"/>
  <c r="F547" i="1"/>
  <c r="F238" i="1"/>
  <c r="F239" i="1"/>
  <c r="F462" i="1"/>
  <c r="F292" i="1"/>
  <c r="F293" i="1"/>
  <c r="F104" i="1"/>
  <c r="F466" i="1"/>
  <c r="F341" i="1"/>
  <c r="F342" i="1"/>
  <c r="F495" i="1"/>
  <c r="F486" i="1"/>
  <c r="F487" i="1"/>
  <c r="F450" i="1"/>
  <c r="F475" i="1"/>
  <c r="F496" i="1"/>
  <c r="F240" i="1"/>
  <c r="F497" i="1"/>
  <c r="F481" i="1"/>
  <c r="F498" i="1"/>
  <c r="F392" i="1"/>
  <c r="F393" i="1"/>
  <c r="F243" i="1"/>
  <c r="F491" i="1"/>
  <c r="F492" i="1"/>
  <c r="F525" i="1"/>
  <c r="F494" i="1"/>
  <c r="F76" i="1"/>
  <c r="F77" i="1"/>
  <c r="F431" i="1"/>
  <c r="F46" i="1"/>
  <c r="F548" i="1"/>
  <c r="F432" i="1"/>
  <c r="F335" i="1"/>
  <c r="F179" i="1"/>
  <c r="F244" i="1"/>
  <c r="F508" i="1"/>
  <c r="F59" i="1"/>
  <c r="F336" i="1"/>
  <c r="F337" i="1"/>
  <c r="F249" i="1"/>
  <c r="F250" i="1"/>
  <c r="F20" i="1"/>
  <c r="F435" i="1"/>
  <c r="F436" i="1"/>
  <c r="F534" i="1"/>
  <c r="F251" i="1"/>
  <c r="F463" i="1"/>
  <c r="F464" i="1"/>
  <c r="F255" i="1"/>
  <c r="F524" i="1"/>
  <c r="F549" i="1"/>
  <c r="F526" i="1"/>
  <c r="F451" i="1"/>
  <c r="F499" i="1"/>
  <c r="F346" i="1"/>
  <c r="F500" i="1"/>
  <c r="F501" i="1"/>
  <c r="F347" i="1"/>
  <c r="F348" i="1"/>
  <c r="F78" i="1"/>
  <c r="F105" i="1"/>
  <c r="F349" i="1"/>
  <c r="F434" i="1"/>
  <c r="F408" i="1"/>
  <c r="F180" i="1"/>
  <c r="F258" i="1"/>
  <c r="F338" i="1"/>
  <c r="F115" i="1"/>
  <c r="F409" i="1"/>
  <c r="F550" i="1"/>
  <c r="F181" i="1"/>
  <c r="AB446" i="1"/>
  <c r="AB154" i="1"/>
  <c r="AB167" i="1"/>
  <c r="AB329" i="1"/>
  <c r="AB330" i="1"/>
  <c r="AB331" i="1"/>
  <c r="AB17" i="1"/>
  <c r="AB349" i="1"/>
  <c r="AB455" i="1"/>
  <c r="AB517" i="1"/>
  <c r="AB97" i="1"/>
  <c r="AB43" i="1"/>
  <c r="AB87" i="1"/>
  <c r="AB180" i="1"/>
  <c r="AB197" i="1"/>
  <c r="AB295" i="1"/>
  <c r="AB347" i="1"/>
  <c r="AB348" i="1"/>
  <c r="AB390" i="1"/>
  <c r="AB391" i="1"/>
  <c r="AB35" i="1"/>
  <c r="AB36" i="1"/>
  <c r="AB430" i="1"/>
  <c r="AB38" i="1"/>
  <c r="AB431" i="1"/>
  <c r="AB40" i="1"/>
  <c r="AB499" i="1"/>
  <c r="AB33" i="1"/>
  <c r="AB47" i="1"/>
  <c r="AB44" i="1"/>
  <c r="AB61" i="1"/>
  <c r="AB121" i="1"/>
  <c r="AB48" i="1"/>
  <c r="AB49" i="1"/>
  <c r="AB256" i="1"/>
  <c r="AB507" i="1"/>
  <c r="AB176" i="1"/>
  <c r="AB222" i="1"/>
  <c r="AB287" i="1"/>
  <c r="AB290" i="1"/>
  <c r="AB337" i="1"/>
  <c r="AB350" i="1"/>
  <c r="AB351" i="1"/>
  <c r="AB379" i="1"/>
  <c r="AB63" i="1"/>
  <c r="AB65" i="1"/>
  <c r="AB497" i="1"/>
  <c r="AB539" i="1"/>
  <c r="AB39" i="1"/>
  <c r="AB41" i="1"/>
  <c r="AB72" i="1"/>
  <c r="AB177" i="1"/>
  <c r="AB178" i="1"/>
  <c r="AB15" i="1"/>
  <c r="AB384" i="1"/>
  <c r="AB408" i="1"/>
  <c r="AB20" i="1"/>
  <c r="AB279" i="1"/>
  <c r="AB338" i="1"/>
  <c r="AB91" i="1"/>
  <c r="AB92" i="1"/>
  <c r="AB465" i="1"/>
  <c r="AB18" i="1"/>
  <c r="AB187" i="1"/>
  <c r="AB188" i="1"/>
  <c r="AB314" i="1"/>
  <c r="AB547" i="1"/>
  <c r="AB34" i="1"/>
  <c r="AB102" i="1"/>
  <c r="AB181" i="1"/>
  <c r="AB317" i="1"/>
  <c r="AB450" i="1"/>
  <c r="AB293" i="1"/>
  <c r="AB107" i="1"/>
  <c r="AB108" i="1"/>
  <c r="AB369" i="1"/>
  <c r="AB191" i="1"/>
  <c r="AB112" i="1"/>
  <c r="AB113" i="1"/>
  <c r="AB114" i="1"/>
  <c r="AB220" i="1"/>
  <c r="AB42" i="1"/>
  <c r="AB165" i="1"/>
  <c r="AB285" i="1"/>
  <c r="AB189" i="1"/>
  <c r="AB211" i="1"/>
  <c r="AB13" i="1"/>
  <c r="AB53" i="1"/>
  <c r="AB129" i="1"/>
  <c r="AB79" i="1"/>
  <c r="AB81" i="1"/>
  <c r="AB82" i="1"/>
  <c r="AB93" i="1"/>
  <c r="AB94" i="1"/>
  <c r="AB151" i="1"/>
  <c r="AB163" i="1"/>
  <c r="AB169" i="1"/>
  <c r="AB142" i="1"/>
  <c r="AB174" i="1"/>
  <c r="AB199" i="1"/>
  <c r="AB268" i="1"/>
  <c r="AB272" i="1"/>
  <c r="AB150" i="1"/>
  <c r="AB292" i="1"/>
  <c r="AB299" i="1"/>
  <c r="AB320" i="1"/>
  <c r="AB155" i="1"/>
  <c r="AB156" i="1"/>
  <c r="AB333" i="1"/>
  <c r="AB158" i="1"/>
  <c r="AB159" i="1"/>
  <c r="AB368" i="1"/>
  <c r="AB383" i="1"/>
  <c r="AB403" i="1"/>
  <c r="AB436" i="1"/>
  <c r="AB448" i="1"/>
  <c r="AB504" i="1"/>
  <c r="AB168" i="1"/>
  <c r="AB543" i="1"/>
  <c r="AB4" i="1"/>
  <c r="AB8" i="1"/>
  <c r="AB12" i="1"/>
  <c r="AB16" i="1"/>
  <c r="AB175" i="1"/>
  <c r="AB27" i="1"/>
  <c r="AB28" i="1"/>
  <c r="AB29" i="1"/>
  <c r="AB45" i="1"/>
  <c r="AB50" i="1"/>
  <c r="AB56" i="1"/>
  <c r="AB182" i="1"/>
  <c r="AB60" i="1"/>
  <c r="AB62" i="1"/>
  <c r="AB77" i="1"/>
  <c r="AB103" i="1"/>
  <c r="AB104" i="1"/>
  <c r="AB190" i="1"/>
  <c r="AB106" i="1"/>
  <c r="AB122" i="1"/>
  <c r="AB140" i="1"/>
  <c r="AB141" i="1"/>
  <c r="AB153" i="1"/>
  <c r="AB170" i="1"/>
  <c r="AB202" i="1"/>
  <c r="AB248" i="1"/>
  <c r="AB261" i="1"/>
  <c r="AB263" i="1"/>
  <c r="AB264" i="1"/>
  <c r="AB265" i="1"/>
  <c r="AB296" i="1"/>
  <c r="AB297" i="1"/>
  <c r="AB307" i="1"/>
  <c r="AB308" i="1"/>
  <c r="AB327" i="1"/>
  <c r="AB336" i="1"/>
  <c r="AB346" i="1"/>
  <c r="AB352" i="1"/>
  <c r="AB353" i="1"/>
  <c r="AB361" i="1"/>
  <c r="AB372" i="1"/>
  <c r="AB389" i="1"/>
  <c r="AB392" i="1"/>
  <c r="AB397" i="1"/>
  <c r="AB514" i="1"/>
  <c r="AB412" i="1"/>
  <c r="AB432" i="1"/>
  <c r="AB437" i="1"/>
  <c r="AB438" i="1"/>
  <c r="AB449" i="1"/>
  <c r="AB460" i="1"/>
  <c r="AB461" i="1"/>
  <c r="AB478" i="1"/>
  <c r="AB479" i="1"/>
  <c r="AB480" i="1"/>
  <c r="AB490" i="1"/>
  <c r="AB512" i="1"/>
  <c r="AB515" i="1"/>
  <c r="AB516" i="1"/>
  <c r="AB518" i="1"/>
  <c r="AB520" i="1"/>
  <c r="AB544" i="1"/>
  <c r="AB252" i="1"/>
  <c r="AB253" i="1"/>
  <c r="AB254" i="1"/>
  <c r="AB57" i="1"/>
  <c r="AB74" i="1"/>
  <c r="AB88" i="1"/>
  <c r="AB90" i="1"/>
  <c r="AB117" i="1"/>
  <c r="AB135" i="1"/>
  <c r="AB136" i="1"/>
  <c r="AB137" i="1"/>
  <c r="AB139" i="1"/>
  <c r="AB171" i="1"/>
  <c r="AB214" i="1"/>
  <c r="AB332" i="1"/>
  <c r="AB274" i="1"/>
  <c r="AB275" i="1"/>
  <c r="AB335" i="1"/>
  <c r="AB339" i="1"/>
  <c r="AB375" i="1"/>
  <c r="AB435" i="1"/>
  <c r="AB444" i="1"/>
  <c r="AB463" i="1"/>
  <c r="AB464" i="1"/>
  <c r="AB10" i="1"/>
  <c r="AB11" i="1"/>
  <c r="AB288" i="1"/>
  <c r="AB14" i="1"/>
  <c r="AB51" i="1"/>
  <c r="AB68" i="1"/>
  <c r="AB69" i="1"/>
  <c r="AB144" i="1"/>
  <c r="AB184" i="1"/>
  <c r="AB218" i="1"/>
  <c r="AB244" i="1"/>
  <c r="AB302" i="1"/>
  <c r="AB255" i="1"/>
  <c r="AB305" i="1"/>
  <c r="AB294" i="1"/>
  <c r="AB300" i="1"/>
  <c r="AB304" i="1"/>
  <c r="AB311" i="1"/>
  <c r="AB328" i="1"/>
  <c r="AB340" i="1"/>
  <c r="AB341" i="1"/>
  <c r="AB316" i="1"/>
  <c r="AB402" i="1"/>
  <c r="AB319" i="1"/>
  <c r="AB413" i="1"/>
  <c r="AB321" i="1"/>
  <c r="AB322" i="1"/>
  <c r="AB323" i="1"/>
  <c r="AB429" i="1"/>
  <c r="AB325" i="1"/>
  <c r="AB503" i="1"/>
  <c r="AB511" i="1"/>
  <c r="AB545" i="1"/>
  <c r="AB200" i="1"/>
  <c r="AB468" i="1"/>
  <c r="AB534" i="1"/>
  <c r="AB538" i="1"/>
  <c r="AB541" i="1"/>
  <c r="AB215" i="1"/>
  <c r="AB227" i="1"/>
  <c r="AB232" i="1"/>
  <c r="AB266" i="1"/>
  <c r="AB343" i="1"/>
  <c r="AB344" i="1"/>
  <c r="AB345" i="1"/>
  <c r="AB309" i="1"/>
  <c r="AB417" i="1"/>
  <c r="AB9" i="1"/>
  <c r="AB26" i="1"/>
  <c r="AB89" i="1"/>
  <c r="AB83" i="1"/>
  <c r="AB100" i="1"/>
  <c r="AB219" i="1"/>
  <c r="AB242" i="1"/>
  <c r="AB356" i="1"/>
  <c r="AB357" i="1"/>
  <c r="AB358" i="1"/>
  <c r="AB359" i="1"/>
  <c r="AB260" i="1"/>
  <c r="AB278" i="1"/>
  <c r="AB362" i="1"/>
  <c r="AB301" i="1"/>
  <c r="AB324" i="1"/>
  <c r="AB367" i="1"/>
  <c r="AB355" i="1"/>
  <c r="AB370" i="1"/>
  <c r="AB365" i="1"/>
  <c r="AB386" i="1"/>
  <c r="AB420" i="1"/>
  <c r="AB421" i="1"/>
  <c r="AB443" i="1"/>
  <c r="AB454" i="1"/>
  <c r="AB382" i="1"/>
  <c r="AB485" i="1"/>
  <c r="AB487" i="1"/>
  <c r="AB52" i="1"/>
  <c r="AB58" i="1"/>
  <c r="AB119" i="1"/>
  <c r="AB185" i="1"/>
  <c r="AB186" i="1"/>
  <c r="AB207" i="1"/>
  <c r="AB399" i="1"/>
  <c r="AB395" i="1"/>
  <c r="AB542" i="1"/>
  <c r="AB548" i="1"/>
  <c r="AB398" i="1"/>
  <c r="AB54" i="1"/>
  <c r="AB55" i="1"/>
  <c r="AB401" i="1"/>
  <c r="AB80" i="1"/>
  <c r="AB84" i="1"/>
  <c r="AB195" i="1"/>
  <c r="AB406" i="1"/>
  <c r="AB407" i="1"/>
  <c r="AB210" i="1"/>
  <c r="AB246" i="1"/>
  <c r="AB269" i="1"/>
  <c r="AB411" i="1"/>
  <c r="AB270" i="1"/>
  <c r="AB381" i="1"/>
  <c r="AB394" i="1"/>
  <c r="AB416" i="1"/>
  <c r="AB424" i="1"/>
  <c r="AB498" i="1"/>
  <c r="AB502" i="1"/>
  <c r="AB527" i="1"/>
  <c r="AB528" i="1"/>
  <c r="AB425" i="1"/>
  <c r="AB525" i="1"/>
  <c r="AB427" i="1"/>
  <c r="AB96" i="1"/>
  <c r="AB98" i="1"/>
  <c r="AB164" i="1"/>
  <c r="AB433" i="1"/>
  <c r="AB298" i="1"/>
  <c r="AB306" i="1"/>
  <c r="AB342" i="1"/>
  <c r="AB388" i="1"/>
  <c r="AB473" i="1"/>
  <c r="AB523" i="1"/>
  <c r="AB441" i="1"/>
  <c r="AB442" i="1"/>
  <c r="AB71" i="1"/>
  <c r="AB132" i="1"/>
  <c r="AB145" i="1"/>
  <c r="AB445" i="1"/>
  <c r="AB205" i="1"/>
  <c r="AB206" i="1"/>
  <c r="AB236" i="1"/>
  <c r="AB519" i="1"/>
  <c r="AB531" i="1"/>
  <c r="AB6" i="1"/>
  <c r="AB22" i="1"/>
  <c r="AB457" i="1"/>
  <c r="AB458" i="1"/>
  <c r="AB24" i="1"/>
  <c r="AB67" i="1"/>
  <c r="AB101" i="1"/>
  <c r="AB173" i="1"/>
  <c r="AB245" i="1"/>
  <c r="AB247" i="1"/>
  <c r="AB267" i="1"/>
  <c r="AB284" i="1"/>
  <c r="AB466" i="1"/>
  <c r="AB312" i="1"/>
  <c r="AB371" i="1"/>
  <c r="AB414" i="1"/>
  <c r="AB471" i="1"/>
  <c r="AB472" i="1"/>
  <c r="AB148" i="1"/>
  <c r="AB475" i="1"/>
  <c r="AB233" i="1"/>
  <c r="AB234" i="1"/>
  <c r="AB474" i="1"/>
  <c r="AB481" i="1"/>
  <c r="AB482" i="1"/>
  <c r="AB483" i="1"/>
  <c r="AB484" i="1"/>
  <c r="AB535" i="1"/>
  <c r="AB536" i="1"/>
  <c r="AB491" i="1"/>
  <c r="AB492" i="1"/>
  <c r="AB19" i="1"/>
  <c r="AB494" i="1"/>
  <c r="AB30" i="1"/>
  <c r="AB124" i="1"/>
  <c r="AB126" i="1"/>
  <c r="AB127" i="1"/>
  <c r="AB128" i="1"/>
  <c r="AB131" i="1"/>
  <c r="AB133" i="1"/>
  <c r="AB134" i="1"/>
  <c r="AB166" i="1"/>
  <c r="AB508" i="1"/>
  <c r="AB193" i="1"/>
  <c r="AB216" i="1"/>
  <c r="AB225" i="1"/>
  <c r="AB226" i="1"/>
  <c r="AB229" i="1"/>
  <c r="AB230" i="1"/>
  <c r="AB231" i="1"/>
  <c r="AB452" i="1"/>
  <c r="AB453" i="1"/>
  <c r="AB495" i="1"/>
  <c r="AB25" i="1"/>
  <c r="AB524" i="1"/>
  <c r="AB366" i="1"/>
  <c r="AB526" i="1"/>
  <c r="AB364" i="1"/>
  <c r="AB440" i="1"/>
  <c r="AB486" i="1"/>
  <c r="AB530" i="1"/>
  <c r="AB21" i="1"/>
  <c r="AB64" i="1"/>
  <c r="AB161" i="1"/>
  <c r="AB213" i="1"/>
  <c r="AB221" i="1"/>
  <c r="AB243" i="1"/>
  <c r="AB354" i="1"/>
  <c r="AB400" i="1"/>
  <c r="AB405" i="1"/>
  <c r="AB459" i="1"/>
  <c r="AB501" i="1"/>
  <c r="AB532" i="1"/>
  <c r="AB549" i="1"/>
  <c r="AB37" i="1"/>
  <c r="J462" i="1"/>
  <c r="Q462" i="1" s="1"/>
  <c r="J7" i="1"/>
  <c r="Q7" i="1" s="1"/>
  <c r="J13" i="1"/>
  <c r="Q13" i="1" s="1"/>
  <c r="J231" i="1"/>
  <c r="Q231" i="1" s="1"/>
  <c r="J431" i="1"/>
  <c r="R431" i="1" s="1"/>
  <c r="V431" i="1" s="1"/>
  <c r="J46" i="1"/>
  <c r="Q46" i="1" s="1"/>
  <c r="J520" i="1"/>
  <c r="R520" i="1" s="1"/>
  <c r="V520" i="1" s="1"/>
  <c r="J424" i="1"/>
  <c r="Q424" i="1" s="1"/>
  <c r="J181" i="1"/>
  <c r="S181" i="1" s="1"/>
  <c r="Z181" i="1" s="1"/>
  <c r="J148" i="1"/>
  <c r="Q148" i="1" s="1"/>
  <c r="J363" i="1"/>
  <c r="Q363" i="1" s="1"/>
  <c r="J449" i="1"/>
  <c r="J211" i="1"/>
  <c r="J88" i="1"/>
  <c r="Q88" i="1" s="1"/>
  <c r="J440" i="1"/>
  <c r="J439" i="1"/>
  <c r="J315" i="1"/>
  <c r="S315" i="1" s="1"/>
  <c r="Z315" i="1" s="1"/>
  <c r="F552" i="1" l="1"/>
  <c r="T533" i="1"/>
  <c r="X533" i="1" s="1"/>
  <c r="R533" i="1"/>
  <c r="V533" i="1" s="1"/>
  <c r="R241" i="1"/>
  <c r="V241" i="1" s="1"/>
  <c r="S533" i="1"/>
  <c r="Z533" i="1" s="1"/>
  <c r="T241" i="1"/>
  <c r="X241" i="1" s="1"/>
  <c r="U533" i="1"/>
  <c r="Y533" i="1" s="1"/>
  <c r="S241" i="1"/>
  <c r="Z241" i="1" s="1"/>
  <c r="U241" i="1"/>
  <c r="Y241" i="1" s="1"/>
  <c r="R547" i="1"/>
  <c r="V547" i="1" s="1"/>
  <c r="T133" i="1"/>
  <c r="X133" i="1" s="1"/>
  <c r="U547" i="1"/>
  <c r="Y547" i="1" s="1"/>
  <c r="R231" i="1"/>
  <c r="V231" i="1" s="1"/>
  <c r="R13" i="1"/>
  <c r="V13" i="1" s="1"/>
  <c r="T424" i="1"/>
  <c r="X424" i="1" s="1"/>
  <c r="T547" i="1"/>
  <c r="X547" i="1" s="1"/>
  <c r="U181" i="1"/>
  <c r="Y181" i="1" s="1"/>
  <c r="R133" i="1"/>
  <c r="V133" i="1" s="1"/>
  <c r="S133" i="1"/>
  <c r="Z133" i="1" s="1"/>
  <c r="R543" i="1"/>
  <c r="V543" i="1" s="1"/>
  <c r="S547" i="1"/>
  <c r="Z547" i="1" s="1"/>
  <c r="U231" i="1"/>
  <c r="Y231" i="1" s="1"/>
  <c r="U133" i="1"/>
  <c r="Y133" i="1" s="1"/>
  <c r="U7" i="1"/>
  <c r="Y7" i="1" s="1"/>
  <c r="S431" i="1"/>
  <c r="Z431" i="1" s="1"/>
  <c r="U13" i="1"/>
  <c r="Y13" i="1" s="1"/>
  <c r="R7" i="1"/>
  <c r="V7" i="1" s="1"/>
  <c r="T543" i="1"/>
  <c r="X543" i="1" s="1"/>
  <c r="S543" i="1"/>
  <c r="Z543" i="1" s="1"/>
  <c r="U543" i="1"/>
  <c r="Y543" i="1" s="1"/>
  <c r="T46" i="1"/>
  <c r="X46" i="1" s="1"/>
  <c r="S231" i="1"/>
  <c r="Z231" i="1" s="1"/>
  <c r="S13" i="1"/>
  <c r="Z13" i="1" s="1"/>
  <c r="S7" i="1"/>
  <c r="Z7" i="1" s="1"/>
  <c r="T462" i="1"/>
  <c r="X462" i="1" s="1"/>
  <c r="T231" i="1"/>
  <c r="X231" i="1" s="1"/>
  <c r="T13" i="1"/>
  <c r="X13" i="1" s="1"/>
  <c r="T7" i="1"/>
  <c r="X7" i="1" s="1"/>
  <c r="S462" i="1"/>
  <c r="Z462" i="1" s="1"/>
  <c r="R462" i="1"/>
  <c r="V462" i="1" s="1"/>
  <c r="U462" i="1"/>
  <c r="Y462" i="1" s="1"/>
  <c r="R46" i="1"/>
  <c r="V46" i="1" s="1"/>
  <c r="Q431" i="1"/>
  <c r="U431" i="1"/>
  <c r="Y431" i="1" s="1"/>
  <c r="S46" i="1"/>
  <c r="Z46" i="1" s="1"/>
  <c r="T431" i="1"/>
  <c r="X431" i="1" s="1"/>
  <c r="U46" i="1"/>
  <c r="Y46" i="1" s="1"/>
  <c r="T520" i="1"/>
  <c r="X520" i="1" s="1"/>
  <c r="Q520" i="1"/>
  <c r="S520" i="1"/>
  <c r="Z520" i="1" s="1"/>
  <c r="U148" i="1"/>
  <c r="Y148" i="1" s="1"/>
  <c r="U520" i="1"/>
  <c r="Y520" i="1" s="1"/>
  <c r="S424" i="1"/>
  <c r="Z424" i="1" s="1"/>
  <c r="Q181" i="1"/>
  <c r="R424" i="1"/>
  <c r="V424" i="1" s="1"/>
  <c r="T181" i="1"/>
  <c r="X181" i="1" s="1"/>
  <c r="U424" i="1"/>
  <c r="Y424" i="1" s="1"/>
  <c r="R181" i="1"/>
  <c r="V181" i="1" s="1"/>
  <c r="U315" i="1"/>
  <c r="Y315" i="1" s="1"/>
  <c r="S363" i="1"/>
  <c r="Z363" i="1" s="1"/>
  <c r="S148" i="1"/>
  <c r="Z148" i="1" s="1"/>
  <c r="T315" i="1"/>
  <c r="X315" i="1" s="1"/>
  <c r="Q315" i="1"/>
  <c r="R315" i="1"/>
  <c r="V315" i="1" s="1"/>
  <c r="T148" i="1"/>
  <c r="X148" i="1" s="1"/>
  <c r="R148" i="1"/>
  <c r="V148" i="1" s="1"/>
  <c r="U363" i="1"/>
  <c r="Y363" i="1" s="1"/>
  <c r="T363" i="1"/>
  <c r="X363" i="1" s="1"/>
  <c r="R363" i="1"/>
  <c r="V363" i="1" s="1"/>
  <c r="T88" i="1"/>
  <c r="X88" i="1" s="1"/>
  <c r="S88" i="1"/>
  <c r="Z88" i="1" s="1"/>
  <c r="R88" i="1"/>
  <c r="V88" i="1" s="1"/>
  <c r="U88" i="1"/>
  <c r="Y88" i="1" s="1"/>
  <c r="J514" i="1"/>
  <c r="S514" i="1" s="1"/>
  <c r="Z514" i="1" s="1"/>
  <c r="T514" i="1" l="1"/>
  <c r="X514" i="1" s="1"/>
  <c r="R514" i="1"/>
  <c r="V514" i="1" s="1"/>
  <c r="Q514" i="1"/>
  <c r="U514" i="1"/>
  <c r="Y514" i="1" s="1"/>
  <c r="J233" i="1"/>
  <c r="R233" i="1" s="1"/>
  <c r="V233" i="1" s="1"/>
  <c r="U233" i="1" l="1"/>
  <c r="Y233" i="1" s="1"/>
  <c r="S233" i="1"/>
  <c r="Z233" i="1" s="1"/>
  <c r="Q233" i="1"/>
  <c r="T233" i="1"/>
  <c r="X233" i="1" s="1"/>
  <c r="J507" i="1"/>
  <c r="Q507" i="1" s="1"/>
  <c r="J360" i="1"/>
  <c r="S360" i="1" s="1"/>
  <c r="Z360" i="1" s="1"/>
  <c r="U360" i="1" l="1"/>
  <c r="Y360" i="1" s="1"/>
  <c r="T360" i="1"/>
  <c r="X360" i="1" s="1"/>
  <c r="S507" i="1"/>
  <c r="Z507" i="1" s="1"/>
  <c r="R360" i="1"/>
  <c r="V360" i="1" s="1"/>
  <c r="U507" i="1"/>
  <c r="Y507" i="1" s="1"/>
  <c r="R507" i="1"/>
  <c r="V507" i="1" s="1"/>
  <c r="Q360" i="1"/>
  <c r="T507" i="1"/>
  <c r="X507" i="1" s="1"/>
  <c r="J456" i="1"/>
  <c r="Q456" i="1" s="1"/>
  <c r="J428" i="1"/>
  <c r="R428" i="1" s="1"/>
  <c r="V428" i="1" s="1"/>
  <c r="J413" i="1"/>
  <c r="R413" i="1" s="1"/>
  <c r="V413" i="1" s="1"/>
  <c r="J415" i="1"/>
  <c r="Q415" i="1" s="1"/>
  <c r="J385" i="1"/>
  <c r="R385" i="1" s="1"/>
  <c r="V385" i="1" s="1"/>
  <c r="J386" i="1"/>
  <c r="U386" i="1" s="1"/>
  <c r="Y386" i="1" s="1"/>
  <c r="J147" i="1"/>
  <c r="R147" i="1" s="1"/>
  <c r="V147" i="1" s="1"/>
  <c r="J240" i="1"/>
  <c r="R240" i="1" s="1"/>
  <c r="V240" i="1" s="1"/>
  <c r="J455" i="1"/>
  <c r="R455" i="1" s="1"/>
  <c r="V455" i="1" s="1"/>
  <c r="J387" i="1"/>
  <c r="Q387" i="1" s="1"/>
  <c r="J399" i="1"/>
  <c r="U399" i="1" s="1"/>
  <c r="Y399" i="1" s="1"/>
  <c r="J320" i="1"/>
  <c r="R320" i="1" s="1"/>
  <c r="V320" i="1" s="1"/>
  <c r="J98" i="1"/>
  <c r="R98" i="1" s="1"/>
  <c r="V98" i="1" s="1"/>
  <c r="J177" i="1"/>
  <c r="R177" i="1" s="1"/>
  <c r="V177" i="1" s="1"/>
  <c r="J160" i="1"/>
  <c r="R160" i="1" s="1"/>
  <c r="V160" i="1" s="1"/>
  <c r="J89" i="1"/>
  <c r="R89" i="1" s="1"/>
  <c r="V89" i="1" s="1"/>
  <c r="J521" i="1"/>
  <c r="R521" i="1" s="1"/>
  <c r="V521" i="1" s="1"/>
  <c r="J185" i="1"/>
  <c r="R185" i="1" s="1"/>
  <c r="V185" i="1" s="1"/>
  <c r="J361" i="1"/>
  <c r="T361" i="1" s="1"/>
  <c r="X361" i="1" s="1"/>
  <c r="Q455" i="1" l="1"/>
  <c r="Q177" i="1"/>
  <c r="U428" i="1"/>
  <c r="Y428" i="1" s="1"/>
  <c r="U455" i="1"/>
  <c r="Y455" i="1" s="1"/>
  <c r="Q428" i="1"/>
  <c r="U521" i="1"/>
  <c r="Y521" i="1" s="1"/>
  <c r="Q98" i="1"/>
  <c r="S177" i="1"/>
  <c r="Z177" i="1" s="1"/>
  <c r="S415" i="1"/>
  <c r="Z415" i="1" s="1"/>
  <c r="Q521" i="1"/>
  <c r="S89" i="1"/>
  <c r="Z89" i="1" s="1"/>
  <c r="Q147" i="1"/>
  <c r="U89" i="1"/>
  <c r="Y89" i="1" s="1"/>
  <c r="Q89" i="1"/>
  <c r="T98" i="1"/>
  <c r="X98" i="1" s="1"/>
  <c r="T387" i="1"/>
  <c r="X387" i="1" s="1"/>
  <c r="S428" i="1"/>
  <c r="Z428" i="1" s="1"/>
  <c r="U240" i="1"/>
  <c r="Y240" i="1" s="1"/>
  <c r="U147" i="1"/>
  <c r="Y147" i="1" s="1"/>
  <c r="Q361" i="1"/>
  <c r="S385" i="1"/>
  <c r="Z385" i="1" s="1"/>
  <c r="U385" i="1"/>
  <c r="Y385" i="1" s="1"/>
  <c r="T385" i="1"/>
  <c r="X385" i="1" s="1"/>
  <c r="U361" i="1"/>
  <c r="Y361" i="1" s="1"/>
  <c r="U177" i="1"/>
  <c r="Y177" i="1" s="1"/>
  <c r="U98" i="1"/>
  <c r="Y98" i="1" s="1"/>
  <c r="S147" i="1"/>
  <c r="Z147" i="1" s="1"/>
  <c r="Q385" i="1"/>
  <c r="U413" i="1"/>
  <c r="Y413" i="1" s="1"/>
  <c r="T160" i="1"/>
  <c r="X160" i="1" s="1"/>
  <c r="U320" i="1"/>
  <c r="Y320" i="1" s="1"/>
  <c r="S240" i="1"/>
  <c r="Z240" i="1" s="1"/>
  <c r="R386" i="1"/>
  <c r="V386" i="1" s="1"/>
  <c r="S413" i="1"/>
  <c r="Z413" i="1" s="1"/>
  <c r="R361" i="1"/>
  <c r="V361" i="1" s="1"/>
  <c r="S521" i="1"/>
  <c r="Z521" i="1" s="1"/>
  <c r="Q160" i="1"/>
  <c r="Q320" i="1"/>
  <c r="S455" i="1"/>
  <c r="Z455" i="1" s="1"/>
  <c r="Q240" i="1"/>
  <c r="S386" i="1"/>
  <c r="Z386" i="1" s="1"/>
  <c r="U415" i="1"/>
  <c r="Y415" i="1" s="1"/>
  <c r="Q413" i="1"/>
  <c r="T386" i="1"/>
  <c r="X386" i="1" s="1"/>
  <c r="U160" i="1"/>
  <c r="Y160" i="1" s="1"/>
  <c r="Q386" i="1"/>
  <c r="T456" i="1"/>
  <c r="X456" i="1" s="1"/>
  <c r="S456" i="1"/>
  <c r="Z456" i="1" s="1"/>
  <c r="R456" i="1"/>
  <c r="V456" i="1" s="1"/>
  <c r="U456" i="1"/>
  <c r="Y456" i="1" s="1"/>
  <c r="T428" i="1"/>
  <c r="X428" i="1" s="1"/>
  <c r="T413" i="1"/>
  <c r="X413" i="1" s="1"/>
  <c r="T415" i="1"/>
  <c r="X415" i="1" s="1"/>
  <c r="R415" i="1"/>
  <c r="V415" i="1" s="1"/>
  <c r="T147" i="1"/>
  <c r="X147" i="1" s="1"/>
  <c r="T240" i="1"/>
  <c r="X240" i="1" s="1"/>
  <c r="T455" i="1"/>
  <c r="X455" i="1" s="1"/>
  <c r="T320" i="1"/>
  <c r="X320" i="1" s="1"/>
  <c r="T399" i="1"/>
  <c r="X399" i="1" s="1"/>
  <c r="U185" i="1"/>
  <c r="Y185" i="1" s="1"/>
  <c r="S320" i="1"/>
  <c r="Z320" i="1" s="1"/>
  <c r="S399" i="1"/>
  <c r="Z399" i="1" s="1"/>
  <c r="S361" i="1"/>
  <c r="Z361" i="1" s="1"/>
  <c r="Q185" i="1"/>
  <c r="Q399" i="1"/>
  <c r="R399" i="1"/>
  <c r="V399" i="1" s="1"/>
  <c r="S387" i="1"/>
  <c r="Z387" i="1" s="1"/>
  <c r="R387" i="1"/>
  <c r="V387" i="1" s="1"/>
  <c r="U387" i="1"/>
  <c r="Y387" i="1" s="1"/>
  <c r="S98" i="1"/>
  <c r="Z98" i="1" s="1"/>
  <c r="T177" i="1"/>
  <c r="X177" i="1" s="1"/>
  <c r="S160" i="1"/>
  <c r="Z160" i="1" s="1"/>
  <c r="T89" i="1"/>
  <c r="X89" i="1" s="1"/>
  <c r="T521" i="1"/>
  <c r="X521" i="1" s="1"/>
  <c r="T185" i="1"/>
  <c r="X185" i="1" s="1"/>
  <c r="S185" i="1"/>
  <c r="Z185" i="1" s="1"/>
  <c r="J304" i="1" l="1"/>
  <c r="Q304" i="1" s="1"/>
  <c r="U304" i="1" l="1"/>
  <c r="Y304" i="1" s="1"/>
  <c r="S304" i="1"/>
  <c r="Z304" i="1" s="1"/>
  <c r="R304" i="1"/>
  <c r="V304" i="1" s="1"/>
  <c r="T304" i="1"/>
  <c r="X304" i="1" s="1"/>
  <c r="J465" i="1"/>
  <c r="J294" i="1"/>
  <c r="J295" i="1"/>
  <c r="R295" i="1" s="1"/>
  <c r="V295" i="1" s="1"/>
  <c r="J369" i="1"/>
  <c r="Q369" i="1" s="1"/>
  <c r="J300" i="1"/>
  <c r="R300" i="1" s="1"/>
  <c r="V300" i="1" s="1"/>
  <c r="J200" i="1"/>
  <c r="S200" i="1" s="1"/>
  <c r="Z200" i="1" s="1"/>
  <c r="J334" i="1"/>
  <c r="R334" i="1" s="1"/>
  <c r="V334" i="1" s="1"/>
  <c r="T369" i="1" l="1"/>
  <c r="X369" i="1" s="1"/>
  <c r="T300" i="1"/>
  <c r="X300" i="1" s="1"/>
  <c r="Q300" i="1"/>
  <c r="T334" i="1"/>
  <c r="X334" i="1" s="1"/>
  <c r="Q334" i="1"/>
  <c r="S295" i="1"/>
  <c r="Z295" i="1" s="1"/>
  <c r="S334" i="1"/>
  <c r="Z334" i="1" s="1"/>
  <c r="U334" i="1"/>
  <c r="Y334" i="1" s="1"/>
  <c r="U300" i="1"/>
  <c r="Y300" i="1" s="1"/>
  <c r="T295" i="1"/>
  <c r="X295" i="1" s="1"/>
  <c r="Q295" i="1"/>
  <c r="U295" i="1"/>
  <c r="Y295" i="1" s="1"/>
  <c r="S369" i="1"/>
  <c r="Z369" i="1" s="1"/>
  <c r="R369" i="1"/>
  <c r="V369" i="1" s="1"/>
  <c r="U369" i="1"/>
  <c r="Y369" i="1" s="1"/>
  <c r="S300" i="1"/>
  <c r="Z300" i="1" s="1"/>
  <c r="T200" i="1"/>
  <c r="X200" i="1" s="1"/>
  <c r="R200" i="1"/>
  <c r="V200" i="1" s="1"/>
  <c r="Q200" i="1"/>
  <c r="U200" i="1"/>
  <c r="Y200" i="1" s="1"/>
  <c r="J332" i="1"/>
  <c r="Q332" i="1" s="1"/>
  <c r="J10" i="1"/>
  <c r="Q10" i="1" s="1"/>
  <c r="J513" i="1"/>
  <c r="Q513" i="1" s="1"/>
  <c r="J208" i="1"/>
  <c r="Q208" i="1" s="1"/>
  <c r="J144" i="1"/>
  <c r="Q144" i="1" s="1"/>
  <c r="J527" i="1"/>
  <c r="S527" i="1" s="1"/>
  <c r="Z527" i="1" s="1"/>
  <c r="T332" i="1" l="1"/>
  <c r="X332" i="1" s="1"/>
  <c r="T144" i="1"/>
  <c r="X144" i="1" s="1"/>
  <c r="U527" i="1"/>
  <c r="Y527" i="1" s="1"/>
  <c r="T527" i="1"/>
  <c r="X527" i="1" s="1"/>
  <c r="R527" i="1"/>
  <c r="V527" i="1" s="1"/>
  <c r="Q527" i="1"/>
  <c r="S332" i="1"/>
  <c r="Z332" i="1" s="1"/>
  <c r="R332" i="1"/>
  <c r="V332" i="1" s="1"/>
  <c r="U332" i="1"/>
  <c r="Y332" i="1" s="1"/>
  <c r="U513" i="1"/>
  <c r="Y513" i="1" s="1"/>
  <c r="U10" i="1"/>
  <c r="Y10" i="1" s="1"/>
  <c r="T208" i="1"/>
  <c r="X208" i="1" s="1"/>
  <c r="S513" i="1"/>
  <c r="Z513" i="1" s="1"/>
  <c r="S10" i="1"/>
  <c r="Z10" i="1" s="1"/>
  <c r="T10" i="1"/>
  <c r="X10" i="1" s="1"/>
  <c r="R10" i="1"/>
  <c r="V10" i="1" s="1"/>
  <c r="T513" i="1"/>
  <c r="X513" i="1" s="1"/>
  <c r="R513" i="1"/>
  <c r="V513" i="1" s="1"/>
  <c r="S208" i="1"/>
  <c r="Z208" i="1" s="1"/>
  <c r="R208" i="1"/>
  <c r="V208" i="1" s="1"/>
  <c r="U208" i="1"/>
  <c r="Y208" i="1" s="1"/>
  <c r="S144" i="1"/>
  <c r="Z144" i="1" s="1"/>
  <c r="R144" i="1"/>
  <c r="V144" i="1" s="1"/>
  <c r="U144" i="1"/>
  <c r="Y144" i="1" s="1"/>
  <c r="J258" i="1"/>
  <c r="Q258" i="1" s="1"/>
  <c r="J532" i="1"/>
  <c r="R532" i="1" s="1"/>
  <c r="V532" i="1" s="1"/>
  <c r="J389" i="1"/>
  <c r="R389" i="1" s="1"/>
  <c r="V389" i="1" s="1"/>
  <c r="J169" i="1"/>
  <c r="R169" i="1" s="1"/>
  <c r="V169" i="1" s="1"/>
  <c r="J151" i="1"/>
  <c r="R151" i="1" s="1"/>
  <c r="V151" i="1" s="1"/>
  <c r="J164" i="1"/>
  <c r="R164" i="1" s="1"/>
  <c r="V164" i="1" s="1"/>
  <c r="T169" i="1" l="1"/>
  <c r="X169" i="1" s="1"/>
  <c r="T532" i="1"/>
  <c r="X532" i="1" s="1"/>
  <c r="Q389" i="1"/>
  <c r="Q532" i="1"/>
  <c r="Q169" i="1"/>
  <c r="S151" i="1"/>
  <c r="Z151" i="1" s="1"/>
  <c r="Q151" i="1"/>
  <c r="U258" i="1"/>
  <c r="Y258" i="1" s="1"/>
  <c r="U151" i="1"/>
  <c r="Y151" i="1" s="1"/>
  <c r="S258" i="1"/>
  <c r="Z258" i="1" s="1"/>
  <c r="T258" i="1"/>
  <c r="X258" i="1" s="1"/>
  <c r="R258" i="1"/>
  <c r="V258" i="1" s="1"/>
  <c r="U389" i="1"/>
  <c r="Y389" i="1" s="1"/>
  <c r="U169" i="1"/>
  <c r="Y169" i="1" s="1"/>
  <c r="S389" i="1"/>
  <c r="Z389" i="1" s="1"/>
  <c r="U532" i="1"/>
  <c r="Y532" i="1" s="1"/>
  <c r="S532" i="1"/>
  <c r="Z532" i="1" s="1"/>
  <c r="T389" i="1"/>
  <c r="X389" i="1" s="1"/>
  <c r="S169" i="1"/>
  <c r="Z169" i="1" s="1"/>
  <c r="T151" i="1"/>
  <c r="X151" i="1" s="1"/>
  <c r="Q164" i="1"/>
  <c r="U164" i="1"/>
  <c r="Y164" i="1" s="1"/>
  <c r="S164" i="1"/>
  <c r="Z164" i="1" s="1"/>
  <c r="T164" i="1"/>
  <c r="X164" i="1" s="1"/>
  <c r="J341" i="1"/>
  <c r="Q341" i="1" s="1"/>
  <c r="J342" i="1"/>
  <c r="Q342" i="1" s="1"/>
  <c r="T341" i="1" l="1"/>
  <c r="X341" i="1" s="1"/>
  <c r="T342" i="1"/>
  <c r="X342" i="1" s="1"/>
  <c r="S341" i="1"/>
  <c r="Z341" i="1" s="1"/>
  <c r="R341" i="1"/>
  <c r="V341" i="1" s="1"/>
  <c r="U341" i="1"/>
  <c r="Y341" i="1" s="1"/>
  <c r="S342" i="1"/>
  <c r="Z342" i="1" s="1"/>
  <c r="R342" i="1"/>
  <c r="V342" i="1" s="1"/>
  <c r="U342" i="1"/>
  <c r="Y342" i="1" s="1"/>
  <c r="J534" i="1"/>
  <c r="Q534" i="1" s="1"/>
  <c r="T534" i="1" l="1"/>
  <c r="X534" i="1" s="1"/>
  <c r="S534" i="1"/>
  <c r="Z534" i="1" s="1"/>
  <c r="R534" i="1"/>
  <c r="V534" i="1" s="1"/>
  <c r="U534" i="1"/>
  <c r="Y534" i="1" s="1"/>
  <c r="Q449" i="1"/>
  <c r="R449" i="1"/>
  <c r="V449" i="1" s="1"/>
  <c r="S449" i="1"/>
  <c r="Z449" i="1" s="1"/>
  <c r="T449" i="1"/>
  <c r="X449" i="1" s="1"/>
  <c r="U449" i="1"/>
  <c r="Y449" i="1" s="1"/>
  <c r="Q211" i="1"/>
  <c r="R211" i="1"/>
  <c r="V211" i="1" s="1"/>
  <c r="S211" i="1"/>
  <c r="Z211" i="1" s="1"/>
  <c r="T211" i="1"/>
  <c r="X211" i="1" s="1"/>
  <c r="U211" i="1"/>
  <c r="Y211" i="1" s="1"/>
  <c r="Q439" i="1"/>
  <c r="R439" i="1"/>
  <c r="V439" i="1" s="1"/>
  <c r="S439" i="1"/>
  <c r="Z439" i="1" s="1"/>
  <c r="T439" i="1"/>
  <c r="X439" i="1" s="1"/>
  <c r="U439" i="1"/>
  <c r="Y439" i="1" s="1"/>
  <c r="Q440" i="1"/>
  <c r="R440" i="1"/>
  <c r="V440" i="1" s="1"/>
  <c r="S440" i="1"/>
  <c r="Z440" i="1" s="1"/>
  <c r="T440" i="1"/>
  <c r="X440" i="1" s="1"/>
  <c r="U440" i="1"/>
  <c r="Y440" i="1" s="1"/>
  <c r="U465" i="1"/>
  <c r="Y465" i="1" s="1"/>
  <c r="T465" i="1"/>
  <c r="X465" i="1" s="1"/>
  <c r="S465" i="1"/>
  <c r="Z465" i="1" s="1"/>
  <c r="R465" i="1"/>
  <c r="V465" i="1" s="1"/>
  <c r="Q465" i="1"/>
  <c r="J447" i="1"/>
  <c r="Q447" i="1" s="1"/>
  <c r="J438" i="1"/>
  <c r="Q438" i="1" s="1"/>
  <c r="J469" i="1"/>
  <c r="Q469" i="1" s="1"/>
  <c r="J183" i="1"/>
  <c r="J296" i="1"/>
  <c r="J17" i="1"/>
  <c r="J297" i="1"/>
  <c r="J106" i="1"/>
  <c r="J502" i="1"/>
  <c r="J94" i="1"/>
  <c r="J467" i="1"/>
  <c r="J537" i="1"/>
  <c r="J187" i="1"/>
  <c r="J35" i="1"/>
  <c r="J36" i="1"/>
  <c r="J503" i="1"/>
  <c r="J38" i="1"/>
  <c r="J298" i="1"/>
  <c r="J40" i="1"/>
  <c r="J117" i="1"/>
  <c r="J6" i="1"/>
  <c r="J468" i="1"/>
  <c r="J188" i="1"/>
  <c r="J44" i="1"/>
  <c r="J79" i="1"/>
  <c r="J80" i="1"/>
  <c r="J48" i="1"/>
  <c r="J49" i="1"/>
  <c r="J126" i="1"/>
  <c r="J24" i="1"/>
  <c r="J192" i="1"/>
  <c r="J299" i="1"/>
  <c r="J397" i="1"/>
  <c r="J140" i="1"/>
  <c r="J412" i="1"/>
  <c r="J193" i="1"/>
  <c r="J260" i="1"/>
  <c r="J63" i="1"/>
  <c r="J194" i="1"/>
  <c r="J65" i="1"/>
  <c r="J195" i="1"/>
  <c r="J538" i="1"/>
  <c r="J72" i="1"/>
  <c r="J301" i="1"/>
  <c r="J264" i="1"/>
  <c r="J196" i="1"/>
  <c r="J143" i="1"/>
  <c r="J145" i="1"/>
  <c r="J365" i="1"/>
  <c r="J91" i="1"/>
  <c r="J92" i="1"/>
  <c r="J265" i="1"/>
  <c r="J146" i="1"/>
  <c r="J21" i="1"/>
  <c r="Q21" i="1" s="1"/>
  <c r="J102" i="1"/>
  <c r="J197" i="1"/>
  <c r="J366" i="1"/>
  <c r="J470" i="1"/>
  <c r="J198" i="1"/>
  <c r="J107" i="1"/>
  <c r="J108" i="1"/>
  <c r="J199" i="1"/>
  <c r="J4" i="1"/>
  <c r="J112" i="1"/>
  <c r="J113" i="1"/>
  <c r="J114" i="1"/>
  <c r="J267" i="1"/>
  <c r="J268" i="1"/>
  <c r="J269" i="1"/>
  <c r="J400" i="1"/>
  <c r="J201" i="1"/>
  <c r="J330" i="1"/>
  <c r="J504" i="1"/>
  <c r="J129" i="1"/>
  <c r="H130" i="1"/>
  <c r="J506" i="1"/>
  <c r="J510" i="1"/>
  <c r="J509" i="1"/>
  <c r="J453" i="1"/>
  <c r="J512" i="1"/>
  <c r="J270" i="1"/>
  <c r="J271" i="1"/>
  <c r="J142" i="1"/>
  <c r="J272" i="1"/>
  <c r="J273" i="1"/>
  <c r="J85" i="1"/>
  <c r="J306" i="1"/>
  <c r="J150" i="1"/>
  <c r="J454" i="1"/>
  <c r="J307" i="1"/>
  <c r="J488" i="1"/>
  <c r="J155" i="1"/>
  <c r="J156" i="1"/>
  <c r="J152" i="1"/>
  <c r="J158" i="1"/>
  <c r="J159" i="1"/>
  <c r="J204" i="1"/>
  <c r="J9" i="1"/>
  <c r="J308" i="1"/>
  <c r="J539" i="1"/>
  <c r="J153" i="1"/>
  <c r="J168" i="1"/>
  <c r="J444" i="1"/>
  <c r="J127" i="1"/>
  <c r="J154" i="1"/>
  <c r="J175" i="1"/>
  <c r="J205" i="1"/>
  <c r="J277" i="1"/>
  <c r="J473" i="1"/>
  <c r="J157" i="1"/>
  <c r="J62" i="1"/>
  <c r="J81" i="1"/>
  <c r="J182" i="1"/>
  <c r="J82" i="1"/>
  <c r="J83" i="1"/>
  <c r="J27" i="1"/>
  <c r="J309" i="1"/>
  <c r="J402" i="1"/>
  <c r="J190" i="1"/>
  <c r="J403" i="1"/>
  <c r="J109" i="1"/>
  <c r="J110" i="1"/>
  <c r="J131" i="1"/>
  <c r="J124" i="1"/>
  <c r="J417" i="1"/>
  <c r="J29" i="1"/>
  <c r="J340" i="1"/>
  <c r="J207" i="1"/>
  <c r="J404" i="1"/>
  <c r="J162" i="1"/>
  <c r="J418" i="1"/>
  <c r="J132" i="1"/>
  <c r="J540" i="1"/>
  <c r="J279" i="1"/>
  <c r="J350" i="1"/>
  <c r="J515" i="1"/>
  <c r="J516" i="1"/>
  <c r="J312" i="1"/>
  <c r="J125" i="1"/>
  <c r="J541" i="1"/>
  <c r="J64" i="1"/>
  <c r="J16" i="1"/>
  <c r="H95" i="1"/>
  <c r="J517" i="1"/>
  <c r="J518" i="1"/>
  <c r="J351" i="1"/>
  <c r="J352" i="1"/>
  <c r="J519" i="1"/>
  <c r="J353" i="1"/>
  <c r="J489" i="1"/>
  <c r="J490" i="1"/>
  <c r="H75" i="1"/>
  <c r="J459" i="1"/>
  <c r="J371" i="1"/>
  <c r="J372" i="1"/>
  <c r="J542" i="1"/>
  <c r="J476" i="1"/>
  <c r="J252" i="1"/>
  <c r="J253" i="1"/>
  <c r="J254" i="1"/>
  <c r="J419" i="1"/>
  <c r="J314" i="1"/>
  <c r="J55" i="1"/>
  <c r="J460" i="1"/>
  <c r="J373" i="1"/>
  <c r="J212" i="1"/>
  <c r="J213" i="1"/>
  <c r="J354" i="1"/>
  <c r="J478" i="1"/>
  <c r="J420" i="1"/>
  <c r="J274" i="1"/>
  <c r="J275" i="1"/>
  <c r="J421" i="1"/>
  <c r="J167" i="1"/>
  <c r="J422" i="1"/>
  <c r="J317" i="1"/>
  <c r="H282" i="1"/>
  <c r="J374" i="1"/>
  <c r="J99" i="1"/>
  <c r="J479" i="1"/>
  <c r="J288" i="1"/>
  <c r="J375" i="1"/>
  <c r="J66" i="1"/>
  <c r="J68" i="1"/>
  <c r="J318" i="1"/>
  <c r="J216" i="1"/>
  <c r="J446" i="1"/>
  <c r="J170" i="1"/>
  <c r="J302" i="1"/>
  <c r="J376" i="1"/>
  <c r="J305" i="1"/>
  <c r="J326" i="1"/>
  <c r="J218" i="1"/>
  <c r="J311" i="1"/>
  <c r="J355" i="1"/>
  <c r="J377" i="1"/>
  <c r="J480" i="1"/>
  <c r="J316" i="1"/>
  <c r="J423" i="1"/>
  <c r="J111" i="1"/>
  <c r="J319" i="1"/>
  <c r="J120" i="1"/>
  <c r="J321" i="1"/>
  <c r="J322" i="1"/>
  <c r="J323" i="1"/>
  <c r="J461" i="1"/>
  <c r="J325" i="1"/>
  <c r="J171" i="1"/>
  <c r="J378" i="1"/>
  <c r="H529" i="1"/>
  <c r="J219" i="1"/>
  <c r="J327" i="1"/>
  <c r="J14" i="1"/>
  <c r="J172" i="1"/>
  <c r="J283" i="1"/>
  <c r="J220" i="1"/>
  <c r="J69" i="1"/>
  <c r="J284" i="1"/>
  <c r="J328" i="1"/>
  <c r="J343" i="1"/>
  <c r="J344" i="1"/>
  <c r="J345" i="1"/>
  <c r="J329" i="1"/>
  <c r="J448" i="1"/>
  <c r="J221" i="1"/>
  <c r="J33" i="1"/>
  <c r="J34" i="1"/>
  <c r="J18" i="1"/>
  <c r="J70" i="1"/>
  <c r="J71" i="1"/>
  <c r="J223" i="1"/>
  <c r="J356" i="1"/>
  <c r="J357" i="1"/>
  <c r="J358" i="1"/>
  <c r="J359" i="1"/>
  <c r="J379" i="1"/>
  <c r="J362" i="1"/>
  <c r="H380" i="1"/>
  <c r="J224" i="1"/>
  <c r="J381" i="1"/>
  <c r="J367" i="1"/>
  <c r="J530" i="1"/>
  <c r="J383" i="1"/>
  <c r="J370" i="1"/>
  <c r="J123" i="1"/>
  <c r="J482" i="1"/>
  <c r="J225" i="1"/>
  <c r="J286" i="1"/>
  <c r="J103" i="1"/>
  <c r="J73" i="1"/>
  <c r="J382" i="1"/>
  <c r="J174" i="1"/>
  <c r="J384" i="1"/>
  <c r="J228" i="1"/>
  <c r="J39" i="1"/>
  <c r="J41" i="1"/>
  <c r="J395" i="1"/>
  <c r="J229" i="1"/>
  <c r="J426" i="1"/>
  <c r="J398" i="1"/>
  <c r="J230" i="1"/>
  <c r="J405" i="1"/>
  <c r="J401" i="1"/>
  <c r="J544" i="1"/>
  <c r="J176" i="1"/>
  <c r="J406" i="1"/>
  <c r="J407" i="1"/>
  <c r="J545" i="1"/>
  <c r="J90" i="1"/>
  <c r="J93" i="1"/>
  <c r="J411" i="1"/>
  <c r="J485" i="1"/>
  <c r="J429" i="1"/>
  <c r="J388" i="1"/>
  <c r="J425" i="1"/>
  <c r="J430" i="1"/>
  <c r="J427" i="1"/>
  <c r="J42" i="1"/>
  <c r="J433" i="1"/>
  <c r="J43" i="1"/>
  <c r="J234" i="1"/>
  <c r="J290" i="1"/>
  <c r="J493" i="1"/>
  <c r="J235" i="1"/>
  <c r="J441" i="1"/>
  <c r="J442" i="1"/>
  <c r="J236" i="1"/>
  <c r="J445" i="1"/>
  <c r="J291" i="1"/>
  <c r="J45" i="1"/>
  <c r="J178" i="1"/>
  <c r="J522" i="1"/>
  <c r="J523" i="1"/>
  <c r="J390" i="1"/>
  <c r="J457" i="1"/>
  <c r="J458" i="1"/>
  <c r="J19" i="1"/>
  <c r="J238" i="1"/>
  <c r="J239" i="1"/>
  <c r="J292" i="1"/>
  <c r="J293" i="1"/>
  <c r="J104" i="1"/>
  <c r="J466" i="1"/>
  <c r="J495" i="1"/>
  <c r="J486" i="1"/>
  <c r="J487" i="1"/>
  <c r="J450" i="1"/>
  <c r="J475" i="1"/>
  <c r="J496" i="1"/>
  <c r="J497" i="1"/>
  <c r="J481" i="1"/>
  <c r="J498" i="1"/>
  <c r="J483" i="1"/>
  <c r="J392" i="1"/>
  <c r="J393" i="1"/>
  <c r="J243" i="1"/>
  <c r="J491" i="1"/>
  <c r="J492" i="1"/>
  <c r="J525" i="1"/>
  <c r="J494" i="1"/>
  <c r="J76" i="1"/>
  <c r="J77" i="1"/>
  <c r="J548" i="1"/>
  <c r="J432" i="1"/>
  <c r="J335" i="1"/>
  <c r="J179" i="1"/>
  <c r="J244" i="1"/>
  <c r="J508" i="1"/>
  <c r="J59" i="1"/>
  <c r="J336" i="1"/>
  <c r="J337" i="1"/>
  <c r="J249" i="1"/>
  <c r="J250" i="1"/>
  <c r="J20" i="1"/>
  <c r="J435" i="1"/>
  <c r="J436" i="1"/>
  <c r="J251" i="1"/>
  <c r="J463" i="1"/>
  <c r="J464" i="1"/>
  <c r="J255" i="1"/>
  <c r="J524" i="1"/>
  <c r="J549" i="1"/>
  <c r="Q549" i="1" s="1"/>
  <c r="J526" i="1"/>
  <c r="J451" i="1"/>
  <c r="J499" i="1"/>
  <c r="J346" i="1"/>
  <c r="J500" i="1"/>
  <c r="J501" i="1"/>
  <c r="J347" i="1"/>
  <c r="J348" i="1"/>
  <c r="J78" i="1"/>
  <c r="J105" i="1"/>
  <c r="J349" i="1"/>
  <c r="J434" i="1"/>
  <c r="J408" i="1"/>
  <c r="J180" i="1"/>
  <c r="J338" i="1"/>
  <c r="J115" i="1"/>
  <c r="J409" i="1"/>
  <c r="J550" i="1"/>
  <c r="AB326" i="1" l="1"/>
  <c r="AB529" i="1"/>
  <c r="AB235" i="1"/>
  <c r="AB75" i="1"/>
  <c r="AB224" i="1"/>
  <c r="AB95" i="1"/>
  <c r="AB360" i="1"/>
  <c r="AB380" i="1"/>
  <c r="S497" i="1"/>
  <c r="Z497" i="1" s="1"/>
  <c r="R497" i="1"/>
  <c r="V497" i="1" s="1"/>
  <c r="Q497" i="1"/>
  <c r="U497" i="1"/>
  <c r="Y497" i="1" s="1"/>
  <c r="T497" i="1"/>
  <c r="X497" i="1" s="1"/>
  <c r="J95" i="1"/>
  <c r="AB428" i="1"/>
  <c r="J130" i="1"/>
  <c r="AB130" i="1"/>
  <c r="J282" i="1"/>
  <c r="AB282" i="1"/>
  <c r="J380" i="1"/>
  <c r="AB286" i="1"/>
  <c r="J529" i="1"/>
  <c r="AB513" i="1"/>
  <c r="J75" i="1"/>
  <c r="AB505" i="1"/>
  <c r="T438" i="1"/>
  <c r="X438" i="1" s="1"/>
  <c r="S21" i="1"/>
  <c r="Z21" i="1" s="1"/>
  <c r="R21" i="1"/>
  <c r="V21" i="1" s="1"/>
  <c r="R447" i="1"/>
  <c r="V447" i="1" s="1"/>
  <c r="S438" i="1"/>
  <c r="Z438" i="1" s="1"/>
  <c r="R469" i="1"/>
  <c r="V469" i="1" s="1"/>
  <c r="R438" i="1"/>
  <c r="V438" i="1" s="1"/>
  <c r="S447" i="1"/>
  <c r="Z447" i="1" s="1"/>
  <c r="T21" i="1"/>
  <c r="X21" i="1" s="1"/>
  <c r="T469" i="1"/>
  <c r="X469" i="1" s="1"/>
  <c r="S469" i="1"/>
  <c r="Z469" i="1" s="1"/>
  <c r="U438" i="1"/>
  <c r="Y438" i="1" s="1"/>
  <c r="T447" i="1"/>
  <c r="X447" i="1" s="1"/>
  <c r="U21" i="1"/>
  <c r="Y21" i="1" s="1"/>
  <c r="U447" i="1"/>
  <c r="Y447" i="1" s="1"/>
  <c r="U469" i="1"/>
  <c r="Y469" i="1" s="1"/>
  <c r="Q451" i="1"/>
  <c r="R451" i="1"/>
  <c r="V451" i="1" s="1"/>
  <c r="S451" i="1"/>
  <c r="Z451" i="1" s="1"/>
  <c r="U451" i="1"/>
  <c r="Y451" i="1" s="1"/>
  <c r="R267" i="1"/>
  <c r="V267" i="1" s="1"/>
  <c r="S267" i="1"/>
  <c r="Z267" i="1" s="1"/>
  <c r="Q355" i="1"/>
  <c r="R355" i="1"/>
  <c r="V355" i="1" s="1"/>
  <c r="T355" i="1"/>
  <c r="X355" i="1" s="1"/>
  <c r="U355" i="1"/>
  <c r="Y355" i="1" s="1"/>
  <c r="Q496" i="1"/>
  <c r="R496" i="1"/>
  <c r="V496" i="1" s="1"/>
  <c r="U496" i="1"/>
  <c r="Y496" i="1" s="1"/>
  <c r="Q468" i="1"/>
  <c r="S468" i="1"/>
  <c r="Z468" i="1" s="1"/>
  <c r="T468" i="1"/>
  <c r="X468" i="1" s="1"/>
  <c r="U468" i="1"/>
  <c r="Y468" i="1" s="1"/>
  <c r="Q69" i="1"/>
  <c r="T69" i="1"/>
  <c r="X69" i="1" s="1"/>
  <c r="U69" i="1"/>
  <c r="Y69" i="1" s="1"/>
  <c r="R235" i="1"/>
  <c r="V235" i="1" s="1"/>
  <c r="S18" i="1"/>
  <c r="Z18" i="1" s="1"/>
  <c r="T451" i="1"/>
  <c r="X451" i="1" s="1"/>
  <c r="T267" i="1"/>
  <c r="T269" i="1"/>
  <c r="X269" i="1" s="1"/>
  <c r="Q188" i="1"/>
  <c r="S355" i="1"/>
  <c r="Z355" i="1" s="1"/>
  <c r="S496" i="1"/>
  <c r="Z496" i="1" s="1"/>
  <c r="S124" i="1"/>
  <c r="Z124" i="1" s="1"/>
  <c r="T207" i="1"/>
  <c r="X207" i="1" s="1"/>
  <c r="R468" i="1"/>
  <c r="V468" i="1" s="1"/>
  <c r="R69" i="1"/>
  <c r="V69" i="1" s="1"/>
  <c r="S207" i="1" l="1"/>
  <c r="Z207" i="1" s="1"/>
  <c r="R124" i="1"/>
  <c r="V124" i="1" s="1"/>
  <c r="T188" i="1"/>
  <c r="X188" i="1" s="1"/>
  <c r="S269" i="1"/>
  <c r="Z269" i="1" s="1"/>
  <c r="R18" i="1"/>
  <c r="V18" i="1" s="1"/>
  <c r="U235" i="1"/>
  <c r="Y235" i="1" s="1"/>
  <c r="Q235" i="1"/>
  <c r="S69" i="1"/>
  <c r="Z69" i="1" s="1"/>
  <c r="R207" i="1"/>
  <c r="V207" i="1" s="1"/>
  <c r="U124" i="1"/>
  <c r="Y124" i="1" s="1"/>
  <c r="Q124" i="1"/>
  <c r="T496" i="1"/>
  <c r="X496" i="1" s="1"/>
  <c r="S188" i="1"/>
  <c r="Z188" i="1" s="1"/>
  <c r="R269" i="1"/>
  <c r="V269" i="1" s="1"/>
  <c r="U267" i="1"/>
  <c r="Y267" i="1" s="1"/>
  <c r="Q267" i="1"/>
  <c r="U18" i="1"/>
  <c r="Y18" i="1" s="1"/>
  <c r="Q18" i="1"/>
  <c r="T235" i="1"/>
  <c r="X235" i="1" s="1"/>
  <c r="U207" i="1"/>
  <c r="Y207" i="1" s="1"/>
  <c r="Q207" i="1"/>
  <c r="T124" i="1"/>
  <c r="X124" i="1" s="1"/>
  <c r="R188" i="1"/>
  <c r="V188" i="1" s="1"/>
  <c r="U269" i="1"/>
  <c r="Y269" i="1" s="1"/>
  <c r="Q269" i="1"/>
  <c r="T18" i="1"/>
  <c r="X18" i="1" s="1"/>
  <c r="S235" i="1"/>
  <c r="Z235" i="1" s="1"/>
  <c r="U188" i="1"/>
  <c r="Y188" i="1" s="1"/>
  <c r="Q420" i="1"/>
  <c r="U420" i="1"/>
  <c r="Y420" i="1" s="1"/>
  <c r="Q397" i="1"/>
  <c r="T397" i="1"/>
  <c r="X397" i="1" s="1"/>
  <c r="Q239" i="1"/>
  <c r="S239" i="1"/>
  <c r="Z239" i="1" s="1"/>
  <c r="U239" i="1"/>
  <c r="Y239" i="1" s="1"/>
  <c r="S420" i="1" l="1"/>
  <c r="Z420" i="1" s="1"/>
  <c r="T420" i="1"/>
  <c r="X420" i="1" s="1"/>
  <c r="R420" i="1"/>
  <c r="V420" i="1" s="1"/>
  <c r="S397" i="1"/>
  <c r="Z397" i="1" s="1"/>
  <c r="R397" i="1"/>
  <c r="V397" i="1" s="1"/>
  <c r="U397" i="1"/>
  <c r="Y397" i="1" s="1"/>
  <c r="T239" i="1"/>
  <c r="X239" i="1" s="1"/>
  <c r="R239" i="1"/>
  <c r="V239" i="1" s="1"/>
  <c r="R499" i="1"/>
  <c r="V499" i="1" s="1"/>
  <c r="Q499" i="1"/>
  <c r="T499" i="1"/>
  <c r="X499" i="1" s="1"/>
  <c r="U499" i="1" l="1"/>
  <c r="Y499" i="1" s="1"/>
  <c r="S499" i="1"/>
  <c r="Z499" i="1" s="1"/>
  <c r="S218" i="1"/>
  <c r="Z218" i="1" s="1"/>
  <c r="Q218" i="1"/>
  <c r="R218" i="1"/>
  <c r="V218" i="1" s="1"/>
  <c r="T218" i="1"/>
  <c r="X218" i="1" s="1"/>
  <c r="U218" i="1"/>
  <c r="Y218" i="1" s="1"/>
  <c r="S62" i="1"/>
  <c r="Z62" i="1" s="1"/>
  <c r="U62" i="1"/>
  <c r="Y62" i="1" s="1"/>
  <c r="S34" i="1"/>
  <c r="Z34" i="1" s="1"/>
  <c r="S236" i="1"/>
  <c r="Z236" i="1" s="1"/>
  <c r="Q236" i="1"/>
  <c r="R236" i="1"/>
  <c r="V236" i="1" s="1"/>
  <c r="T236" i="1"/>
  <c r="X236" i="1" s="1"/>
  <c r="U236" i="1"/>
  <c r="Y236" i="1" s="1"/>
  <c r="U34" i="1" l="1"/>
  <c r="Y34" i="1" s="1"/>
  <c r="T62" i="1"/>
  <c r="X62" i="1" s="1"/>
  <c r="R62" i="1"/>
  <c r="V62" i="1" s="1"/>
  <c r="Q62" i="1"/>
  <c r="Q34" i="1"/>
  <c r="T34" i="1"/>
  <c r="X34" i="1" s="1"/>
  <c r="R34" i="1"/>
  <c r="V34" i="1" s="1"/>
  <c r="R480" i="1" l="1"/>
  <c r="V480" i="1" s="1"/>
  <c r="Q480" i="1"/>
  <c r="Q291" i="1"/>
  <c r="Q140" i="1"/>
  <c r="R504" i="1"/>
  <c r="V504" i="1" s="1"/>
  <c r="U504" i="1"/>
  <c r="Y504" i="1" s="1"/>
  <c r="Q264" i="1"/>
  <c r="R251" i="1"/>
  <c r="V251" i="1" s="1"/>
  <c r="Q20" i="1"/>
  <c r="S297" i="1"/>
  <c r="Z297" i="1" s="1"/>
  <c r="Q388" i="1"/>
  <c r="Q444" i="1"/>
  <c r="Q99" i="1"/>
  <c r="Q384" i="1"/>
  <c r="U384" i="1"/>
  <c r="Y384" i="1" s="1"/>
  <c r="Q178" i="1"/>
  <c r="Q145" i="1"/>
  <c r="Q329" i="1"/>
  <c r="R228" i="1"/>
  <c r="V228" i="1" s="1"/>
  <c r="T140" i="1" l="1"/>
  <c r="X140" i="1" s="1"/>
  <c r="U251" i="1"/>
  <c r="Y251" i="1" s="1"/>
  <c r="U264" i="1"/>
  <c r="Y264" i="1" s="1"/>
  <c r="S140" i="1"/>
  <c r="Z140" i="1" s="1"/>
  <c r="U140" i="1"/>
  <c r="Y140" i="1" s="1"/>
  <c r="T145" i="1"/>
  <c r="X145" i="1" s="1"/>
  <c r="U99" i="1"/>
  <c r="Y99" i="1" s="1"/>
  <c r="T251" i="1"/>
  <c r="X251" i="1" s="1"/>
  <c r="R140" i="1"/>
  <c r="V140" i="1" s="1"/>
  <c r="S228" i="1"/>
  <c r="Z228" i="1" s="1"/>
  <c r="U480" i="1"/>
  <c r="Y480" i="1" s="1"/>
  <c r="T291" i="1"/>
  <c r="X291" i="1" s="1"/>
  <c r="T480" i="1"/>
  <c r="X480" i="1" s="1"/>
  <c r="U444" i="1"/>
  <c r="Y444" i="1" s="1"/>
  <c r="T20" i="1"/>
  <c r="X20" i="1" s="1"/>
  <c r="Q504" i="1"/>
  <c r="S145" i="1"/>
  <c r="Z145" i="1" s="1"/>
  <c r="T504" i="1"/>
  <c r="X504" i="1" s="1"/>
  <c r="R145" i="1"/>
  <c r="V145" i="1" s="1"/>
  <c r="U178" i="1"/>
  <c r="Y178" i="1" s="1"/>
  <c r="T388" i="1"/>
  <c r="X388" i="1" s="1"/>
  <c r="S504" i="1"/>
  <c r="Z504" i="1" s="1"/>
  <c r="S480" i="1"/>
  <c r="Z480" i="1" s="1"/>
  <c r="S291" i="1"/>
  <c r="Z291" i="1" s="1"/>
  <c r="R291" i="1"/>
  <c r="V291" i="1" s="1"/>
  <c r="U291" i="1"/>
  <c r="Y291" i="1" s="1"/>
  <c r="T297" i="1"/>
  <c r="X297" i="1" s="1"/>
  <c r="Q297" i="1"/>
  <c r="U297" i="1"/>
  <c r="Y297" i="1" s="1"/>
  <c r="Q228" i="1"/>
  <c r="U228" i="1"/>
  <c r="Y228" i="1" s="1"/>
  <c r="U329" i="1"/>
  <c r="Y329" i="1" s="1"/>
  <c r="U145" i="1"/>
  <c r="Y145" i="1" s="1"/>
  <c r="S178" i="1"/>
  <c r="Z178" i="1" s="1"/>
  <c r="S384" i="1"/>
  <c r="Z384" i="1" s="1"/>
  <c r="S99" i="1"/>
  <c r="Z99" i="1" s="1"/>
  <c r="S444" i="1"/>
  <c r="Z444" i="1" s="1"/>
  <c r="R297" i="1"/>
  <c r="V297" i="1" s="1"/>
  <c r="Q251" i="1"/>
  <c r="S264" i="1"/>
  <c r="Z264" i="1" s="1"/>
  <c r="T228" i="1"/>
  <c r="X228" i="1" s="1"/>
  <c r="S329" i="1"/>
  <c r="Z329" i="1" s="1"/>
  <c r="T264" i="1"/>
  <c r="X264" i="1" s="1"/>
  <c r="R264" i="1"/>
  <c r="V264" i="1" s="1"/>
  <c r="S251" i="1"/>
  <c r="Z251" i="1" s="1"/>
  <c r="S20" i="1"/>
  <c r="Z20" i="1" s="1"/>
  <c r="R20" i="1"/>
  <c r="V20" i="1" s="1"/>
  <c r="U20" i="1"/>
  <c r="Y20" i="1" s="1"/>
  <c r="S388" i="1"/>
  <c r="Z388" i="1" s="1"/>
  <c r="R388" i="1"/>
  <c r="V388" i="1" s="1"/>
  <c r="U388" i="1"/>
  <c r="Y388" i="1" s="1"/>
  <c r="T444" i="1"/>
  <c r="X444" i="1" s="1"/>
  <c r="R444" i="1"/>
  <c r="V444" i="1" s="1"/>
  <c r="T99" i="1"/>
  <c r="X99" i="1" s="1"/>
  <c r="R99" i="1"/>
  <c r="V99" i="1" s="1"/>
  <c r="T384" i="1"/>
  <c r="X384" i="1" s="1"/>
  <c r="R384" i="1"/>
  <c r="V384" i="1" s="1"/>
  <c r="T178" i="1"/>
  <c r="X178" i="1" s="1"/>
  <c r="R178" i="1"/>
  <c r="V178" i="1" s="1"/>
  <c r="T329" i="1"/>
  <c r="X329" i="1" s="1"/>
  <c r="R329" i="1"/>
  <c r="V329" i="1" s="1"/>
  <c r="S290" i="1"/>
  <c r="Z290" i="1" s="1"/>
  <c r="Q290" i="1"/>
  <c r="U290" i="1" l="1"/>
  <c r="Y290" i="1" s="1"/>
  <c r="T290" i="1"/>
  <c r="X290" i="1" s="1"/>
  <c r="R290" i="1"/>
  <c r="V290" i="1" s="1"/>
  <c r="Q318" i="1"/>
  <c r="Q314" i="1"/>
  <c r="Q464" i="1"/>
  <c r="R220" i="1"/>
  <c r="V220" i="1" s="1"/>
  <c r="Q489" i="1"/>
  <c r="R489" i="1"/>
  <c r="V489" i="1" s="1"/>
  <c r="R167" i="1"/>
  <c r="V167" i="1" s="1"/>
  <c r="Q115" i="1"/>
  <c r="R545" i="1"/>
  <c r="V545" i="1" s="1"/>
  <c r="R330" i="1"/>
  <c r="V330" i="1" s="1"/>
  <c r="S541" i="1"/>
  <c r="Z541" i="1" s="1"/>
  <c r="Q220" i="1" l="1"/>
  <c r="U489" i="1"/>
  <c r="Y489" i="1" s="1"/>
  <c r="S314" i="1"/>
  <c r="Z314" i="1" s="1"/>
  <c r="T318" i="1"/>
  <c r="X318" i="1" s="1"/>
  <c r="Q167" i="1"/>
  <c r="T489" i="1"/>
  <c r="X489" i="1" s="1"/>
  <c r="S220" i="1"/>
  <c r="Z220" i="1" s="1"/>
  <c r="T464" i="1"/>
  <c r="X464" i="1" s="1"/>
  <c r="R314" i="1"/>
  <c r="V314" i="1" s="1"/>
  <c r="S115" i="1"/>
  <c r="Z115" i="1" s="1"/>
  <c r="U115" i="1"/>
  <c r="Y115" i="1" s="1"/>
  <c r="R115" i="1"/>
  <c r="V115" i="1" s="1"/>
  <c r="U167" i="1"/>
  <c r="Y167" i="1" s="1"/>
  <c r="S489" i="1"/>
  <c r="Z489" i="1" s="1"/>
  <c r="U541" i="1"/>
  <c r="Y541" i="1" s="1"/>
  <c r="T330" i="1"/>
  <c r="X330" i="1" s="1"/>
  <c r="T115" i="1"/>
  <c r="X115" i="1" s="1"/>
  <c r="T167" i="1"/>
  <c r="X167" i="1" s="1"/>
  <c r="T314" i="1"/>
  <c r="X314" i="1" s="1"/>
  <c r="U330" i="1"/>
  <c r="Y330" i="1" s="1"/>
  <c r="T541" i="1"/>
  <c r="X541" i="1" s="1"/>
  <c r="S464" i="1"/>
  <c r="Z464" i="1" s="1"/>
  <c r="S318" i="1"/>
  <c r="Z318" i="1" s="1"/>
  <c r="R541" i="1"/>
  <c r="V541" i="1" s="1"/>
  <c r="Q330" i="1"/>
  <c r="U545" i="1"/>
  <c r="Y545" i="1" s="1"/>
  <c r="S167" i="1"/>
  <c r="Z167" i="1" s="1"/>
  <c r="U220" i="1"/>
  <c r="Y220" i="1" s="1"/>
  <c r="R464" i="1"/>
  <c r="V464" i="1" s="1"/>
  <c r="U314" i="1"/>
  <c r="Y314" i="1" s="1"/>
  <c r="R318" i="1"/>
  <c r="V318" i="1" s="1"/>
  <c r="Q541" i="1"/>
  <c r="T220" i="1"/>
  <c r="X220" i="1" s="1"/>
  <c r="U464" i="1"/>
  <c r="Y464" i="1" s="1"/>
  <c r="U318" i="1"/>
  <c r="Y318" i="1" s="1"/>
  <c r="S330" i="1"/>
  <c r="Z330" i="1" s="1"/>
  <c r="S545" i="1"/>
  <c r="Z545" i="1" s="1"/>
  <c r="Q545" i="1"/>
  <c r="T545" i="1"/>
  <c r="X545" i="1" s="1"/>
  <c r="R176" i="1"/>
  <c r="V176" i="1" s="1"/>
  <c r="Q460" i="1"/>
  <c r="U335" i="1"/>
  <c r="Y335" i="1" s="1"/>
  <c r="R301" i="1"/>
  <c r="V301" i="1" s="1"/>
  <c r="R196" i="1"/>
  <c r="V196" i="1" s="1"/>
  <c r="R172" i="1"/>
  <c r="V172" i="1" s="1"/>
  <c r="R85" i="1"/>
  <c r="V85" i="1" s="1"/>
  <c r="S317" i="1"/>
  <c r="Z317" i="1" s="1"/>
  <c r="Q301" i="1" l="1"/>
  <c r="R317" i="1"/>
  <c r="V317" i="1" s="1"/>
  <c r="T335" i="1"/>
  <c r="X335" i="1" s="1"/>
  <c r="Q335" i="1"/>
  <c r="S335" i="1"/>
  <c r="Z335" i="1" s="1"/>
  <c r="T317" i="1"/>
  <c r="X317" i="1" s="1"/>
  <c r="Q85" i="1"/>
  <c r="R335" i="1"/>
  <c r="V335" i="1" s="1"/>
  <c r="T460" i="1"/>
  <c r="X460" i="1" s="1"/>
  <c r="U85" i="1"/>
  <c r="Y85" i="1" s="1"/>
  <c r="T196" i="1"/>
  <c r="X196" i="1" s="1"/>
  <c r="U301" i="1"/>
  <c r="Y301" i="1" s="1"/>
  <c r="S85" i="1"/>
  <c r="Z85" i="1" s="1"/>
  <c r="U172" i="1"/>
  <c r="Y172" i="1" s="1"/>
  <c r="Q196" i="1"/>
  <c r="S301" i="1"/>
  <c r="Z301" i="1" s="1"/>
  <c r="S176" i="1"/>
  <c r="Z176" i="1" s="1"/>
  <c r="U196" i="1"/>
  <c r="Y196" i="1" s="1"/>
  <c r="Q176" i="1"/>
  <c r="U176" i="1"/>
  <c r="Y176" i="1" s="1"/>
  <c r="T176" i="1"/>
  <c r="X176" i="1" s="1"/>
  <c r="U317" i="1"/>
  <c r="Y317" i="1" s="1"/>
  <c r="Q317" i="1"/>
  <c r="T301" i="1"/>
  <c r="X301" i="1" s="1"/>
  <c r="S460" i="1"/>
  <c r="Z460" i="1" s="1"/>
  <c r="S172" i="1"/>
  <c r="Z172" i="1" s="1"/>
  <c r="R460" i="1"/>
  <c r="V460" i="1" s="1"/>
  <c r="Q172" i="1"/>
  <c r="U460" i="1"/>
  <c r="Y460" i="1" s="1"/>
  <c r="S196" i="1"/>
  <c r="Z196" i="1" s="1"/>
  <c r="T172" i="1"/>
  <c r="X172" i="1" s="1"/>
  <c r="T85" i="1"/>
  <c r="X85" i="1" s="1"/>
  <c r="R64" i="1"/>
  <c r="V64" i="1" s="1"/>
  <c r="R448" i="1"/>
  <c r="V448" i="1" s="1"/>
  <c r="R279" i="1"/>
  <c r="V279" i="1" s="1"/>
  <c r="R45" i="1"/>
  <c r="V45" i="1" s="1"/>
  <c r="Q373" i="1"/>
  <c r="R373" i="1"/>
  <c r="V373" i="1" s="1"/>
  <c r="R308" i="1"/>
  <c r="V308" i="1" s="1"/>
  <c r="Q308" i="1"/>
  <c r="S308" i="1"/>
  <c r="Z308" i="1" s="1"/>
  <c r="S286" i="1"/>
  <c r="Z286" i="1" s="1"/>
  <c r="Q327" i="1"/>
  <c r="U308" i="1" l="1"/>
  <c r="Y308" i="1" s="1"/>
  <c r="Q448" i="1"/>
  <c r="Q45" i="1"/>
  <c r="U64" i="1"/>
  <c r="Y64" i="1" s="1"/>
  <c r="T64" i="1"/>
  <c r="X64" i="1" s="1"/>
  <c r="S64" i="1"/>
  <c r="Z64" i="1" s="1"/>
  <c r="Q64" i="1"/>
  <c r="U327" i="1"/>
  <c r="Y327" i="1" s="1"/>
  <c r="T308" i="1"/>
  <c r="X308" i="1" s="1"/>
  <c r="T373" i="1"/>
  <c r="X373" i="1" s="1"/>
  <c r="U45" i="1"/>
  <c r="Y45" i="1" s="1"/>
  <c r="T279" i="1"/>
  <c r="X279" i="1" s="1"/>
  <c r="U448" i="1"/>
  <c r="Y448" i="1" s="1"/>
  <c r="S327" i="1"/>
  <c r="Z327" i="1" s="1"/>
  <c r="T327" i="1"/>
  <c r="X327" i="1" s="1"/>
  <c r="R327" i="1"/>
  <c r="V327" i="1" s="1"/>
  <c r="R286" i="1"/>
  <c r="V286" i="1" s="1"/>
  <c r="U286" i="1"/>
  <c r="Y286" i="1" s="1"/>
  <c r="Q286" i="1"/>
  <c r="S373" i="1"/>
  <c r="Z373" i="1" s="1"/>
  <c r="S45" i="1"/>
  <c r="Z45" i="1" s="1"/>
  <c r="U279" i="1"/>
  <c r="Y279" i="1" s="1"/>
  <c r="S448" i="1"/>
  <c r="Z448" i="1" s="1"/>
  <c r="T286" i="1"/>
  <c r="X286" i="1" s="1"/>
  <c r="U373" i="1"/>
  <c r="Y373" i="1" s="1"/>
  <c r="Q279" i="1"/>
  <c r="T448" i="1"/>
  <c r="X448" i="1" s="1"/>
  <c r="S279" i="1"/>
  <c r="Z279" i="1" s="1"/>
  <c r="T45" i="1"/>
  <c r="X45" i="1" s="1"/>
  <c r="R153" i="1" l="1"/>
  <c r="V153" i="1" s="1"/>
  <c r="R201" i="1"/>
  <c r="V201" i="1" s="1"/>
  <c r="T153" i="1" l="1"/>
  <c r="X153" i="1" s="1"/>
  <c r="Q201" i="1"/>
  <c r="U201" i="1"/>
  <c r="Y201" i="1" s="1"/>
  <c r="U153" i="1"/>
  <c r="Y153" i="1" s="1"/>
  <c r="Q153" i="1"/>
  <c r="S201" i="1"/>
  <c r="Z201" i="1" s="1"/>
  <c r="T201" i="1"/>
  <c r="X201" i="1" s="1"/>
  <c r="S153" i="1"/>
  <c r="Z153" i="1" s="1"/>
  <c r="R432" i="1"/>
  <c r="V432" i="1" s="1"/>
  <c r="Q33" i="1"/>
  <c r="Q365" i="1"/>
  <c r="Q154" i="1"/>
  <c r="R154" i="1" l="1"/>
  <c r="V154" i="1" s="1"/>
  <c r="U33" i="1"/>
  <c r="Y33" i="1" s="1"/>
  <c r="U154" i="1"/>
  <c r="Y154" i="1" s="1"/>
  <c r="S154" i="1"/>
  <c r="Z154" i="1" s="1"/>
  <c r="T365" i="1"/>
  <c r="X365" i="1" s="1"/>
  <c r="S33" i="1"/>
  <c r="Z33" i="1" s="1"/>
  <c r="T154" i="1"/>
  <c r="X154" i="1" s="1"/>
  <c r="U432" i="1"/>
  <c r="Y432" i="1" s="1"/>
  <c r="T432" i="1"/>
  <c r="X432" i="1" s="1"/>
  <c r="Q432" i="1"/>
  <c r="S432" i="1"/>
  <c r="Z432" i="1" s="1"/>
  <c r="T33" i="1"/>
  <c r="X33" i="1" s="1"/>
  <c r="R33" i="1"/>
  <c r="V33" i="1" s="1"/>
  <c r="S365" i="1"/>
  <c r="Z365" i="1" s="1"/>
  <c r="R365" i="1"/>
  <c r="V365" i="1" s="1"/>
  <c r="U365" i="1"/>
  <c r="Y365" i="1" s="1"/>
  <c r="R436" i="1"/>
  <c r="V436" i="1" s="1"/>
  <c r="R219" i="1"/>
  <c r="V219" i="1" s="1"/>
  <c r="Q219" i="1"/>
  <c r="Q353" i="1"/>
  <c r="R405" i="1"/>
  <c r="V405" i="1" s="1"/>
  <c r="Q180" i="1"/>
  <c r="R426" i="1"/>
  <c r="V426" i="1" s="1"/>
  <c r="R283" i="1"/>
  <c r="V283" i="1" s="1"/>
  <c r="T283" i="1" l="1"/>
  <c r="X283" i="1" s="1"/>
  <c r="Q283" i="1"/>
  <c r="T180" i="1"/>
  <c r="X180" i="1" s="1"/>
  <c r="U426" i="1"/>
  <c r="Y426" i="1" s="1"/>
  <c r="T353" i="1"/>
  <c r="X353" i="1" s="1"/>
  <c r="S353" i="1"/>
  <c r="Z353" i="1" s="1"/>
  <c r="R353" i="1"/>
  <c r="V353" i="1" s="1"/>
  <c r="T219" i="1"/>
  <c r="X219" i="1" s="1"/>
  <c r="U436" i="1"/>
  <c r="Y436" i="1" s="1"/>
  <c r="S180" i="1"/>
  <c r="Z180" i="1" s="1"/>
  <c r="R180" i="1"/>
  <c r="V180" i="1" s="1"/>
  <c r="U353" i="1"/>
  <c r="Y353" i="1" s="1"/>
  <c r="S219" i="1"/>
  <c r="Z219" i="1" s="1"/>
  <c r="S436" i="1"/>
  <c r="Z436" i="1" s="1"/>
  <c r="U180" i="1"/>
  <c r="Y180" i="1" s="1"/>
  <c r="U219" i="1"/>
  <c r="Y219" i="1" s="1"/>
  <c r="Q436" i="1"/>
  <c r="U405" i="1"/>
  <c r="Y405" i="1" s="1"/>
  <c r="U283" i="1"/>
  <c r="Y283" i="1" s="1"/>
  <c r="S283" i="1"/>
  <c r="Z283" i="1" s="1"/>
  <c r="S426" i="1"/>
  <c r="Z426" i="1" s="1"/>
  <c r="T405" i="1"/>
  <c r="X405" i="1" s="1"/>
  <c r="Q426" i="1"/>
  <c r="Q405" i="1"/>
  <c r="T436" i="1"/>
  <c r="X436" i="1" s="1"/>
  <c r="S405" i="1"/>
  <c r="Z405" i="1" s="1"/>
  <c r="T426" i="1"/>
  <c r="X426" i="1" s="1"/>
  <c r="Q393" i="1"/>
  <c r="Q338" i="1"/>
  <c r="Q450" i="1"/>
  <c r="T338" i="1" l="1"/>
  <c r="X338" i="1" s="1"/>
  <c r="T393" i="1"/>
  <c r="X393" i="1" s="1"/>
  <c r="U450" i="1"/>
  <c r="Y450" i="1" s="1"/>
  <c r="S450" i="1"/>
  <c r="Z450" i="1" s="1"/>
  <c r="S393" i="1"/>
  <c r="Z393" i="1" s="1"/>
  <c r="R393" i="1"/>
  <c r="V393" i="1" s="1"/>
  <c r="U393" i="1"/>
  <c r="Y393" i="1" s="1"/>
  <c r="S338" i="1"/>
  <c r="Z338" i="1" s="1"/>
  <c r="R338" i="1"/>
  <c r="V338" i="1" s="1"/>
  <c r="U338" i="1"/>
  <c r="Y338" i="1" s="1"/>
  <c r="T450" i="1"/>
  <c r="X450" i="1" s="1"/>
  <c r="R450" i="1"/>
  <c r="V450" i="1" s="1"/>
  <c r="Q417" i="1"/>
  <c r="Q372" i="1"/>
  <c r="Q273" i="1"/>
  <c r="Q272" i="1"/>
  <c r="Q429" i="1"/>
  <c r="Q433" i="1"/>
  <c r="Q337" i="1"/>
  <c r="U294" i="1"/>
  <c r="Y294" i="1" s="1"/>
  <c r="T294" i="1"/>
  <c r="X294" i="1" s="1"/>
  <c r="S294" i="1"/>
  <c r="Z294" i="1" s="1"/>
  <c r="R294" i="1"/>
  <c r="V294" i="1" s="1"/>
  <c r="Q294" i="1"/>
  <c r="Q296" i="1"/>
  <c r="Q453" i="1"/>
  <c r="Q268" i="1"/>
  <c r="S9" i="1"/>
  <c r="Q430" i="1"/>
  <c r="Q299" i="1"/>
  <c r="Q71" i="1"/>
  <c r="Q221" i="1"/>
  <c r="Q473" i="1"/>
  <c r="R544" i="1"/>
  <c r="V544" i="1" s="1"/>
  <c r="S537" i="1"/>
  <c r="Z537" i="1" s="1"/>
  <c r="S429" i="1" l="1"/>
  <c r="Z429" i="1" s="1"/>
  <c r="T273" i="1"/>
  <c r="X273" i="1" s="1"/>
  <c r="T372" i="1"/>
  <c r="X372" i="1" s="1"/>
  <c r="S544" i="1"/>
  <c r="Z544" i="1" s="1"/>
  <c r="T71" i="1"/>
  <c r="X71" i="1" s="1"/>
  <c r="U537" i="1"/>
  <c r="Y537" i="1" s="1"/>
  <c r="Q544" i="1"/>
  <c r="S71" i="1"/>
  <c r="Z71" i="1" s="1"/>
  <c r="U9" i="1"/>
  <c r="Y9" i="1" s="1"/>
  <c r="S268" i="1"/>
  <c r="Z268" i="1" s="1"/>
  <c r="S433" i="1"/>
  <c r="Z433" i="1" s="1"/>
  <c r="S417" i="1"/>
  <c r="Z417" i="1" s="1"/>
  <c r="R430" i="1"/>
  <c r="V430" i="1" s="1"/>
  <c r="T337" i="1"/>
  <c r="X337" i="1" s="1"/>
  <c r="S453" i="1"/>
  <c r="Z453" i="1" s="1"/>
  <c r="U417" i="1"/>
  <c r="Y417" i="1" s="1"/>
  <c r="T430" i="1"/>
  <c r="X430" i="1" s="1"/>
  <c r="S430" i="1"/>
  <c r="Z430" i="1" s="1"/>
  <c r="U433" i="1"/>
  <c r="Y433" i="1" s="1"/>
  <c r="U429" i="1"/>
  <c r="Y429" i="1" s="1"/>
  <c r="T272" i="1"/>
  <c r="X272" i="1" s="1"/>
  <c r="T417" i="1"/>
  <c r="X417" i="1" s="1"/>
  <c r="R417" i="1"/>
  <c r="V417" i="1" s="1"/>
  <c r="S372" i="1"/>
  <c r="Z372" i="1" s="1"/>
  <c r="R372" i="1"/>
  <c r="V372" i="1" s="1"/>
  <c r="U372" i="1"/>
  <c r="Y372" i="1" s="1"/>
  <c r="S273" i="1"/>
  <c r="Z273" i="1" s="1"/>
  <c r="R273" i="1"/>
  <c r="V273" i="1" s="1"/>
  <c r="U273" i="1"/>
  <c r="Y273" i="1" s="1"/>
  <c r="S272" i="1"/>
  <c r="Z272" i="1" s="1"/>
  <c r="R272" i="1"/>
  <c r="V272" i="1" s="1"/>
  <c r="U272" i="1"/>
  <c r="Y272" i="1" s="1"/>
  <c r="T429" i="1"/>
  <c r="X429" i="1" s="1"/>
  <c r="R429" i="1"/>
  <c r="V429" i="1" s="1"/>
  <c r="T433" i="1"/>
  <c r="X433" i="1" s="1"/>
  <c r="R433" i="1"/>
  <c r="V433" i="1" s="1"/>
  <c r="T9" i="1"/>
  <c r="X9" i="1" s="1"/>
  <c r="S337" i="1"/>
  <c r="Z337" i="1" s="1"/>
  <c r="R9" i="1"/>
  <c r="V9" i="1" s="1"/>
  <c r="U337" i="1"/>
  <c r="Y337" i="1" s="1"/>
  <c r="U544" i="1"/>
  <c r="Y544" i="1" s="1"/>
  <c r="Q9" i="1"/>
  <c r="U268" i="1"/>
  <c r="Y268" i="1" s="1"/>
  <c r="U453" i="1"/>
  <c r="Y453" i="1" s="1"/>
  <c r="T296" i="1"/>
  <c r="X296" i="1" s="1"/>
  <c r="R337" i="1"/>
  <c r="V337" i="1" s="1"/>
  <c r="S296" i="1"/>
  <c r="Z296" i="1" s="1"/>
  <c r="R296" i="1"/>
  <c r="V296" i="1" s="1"/>
  <c r="U296" i="1"/>
  <c r="Y296" i="1" s="1"/>
  <c r="T453" i="1"/>
  <c r="X453" i="1" s="1"/>
  <c r="R453" i="1"/>
  <c r="V453" i="1" s="1"/>
  <c r="T268" i="1"/>
  <c r="X268" i="1" s="1"/>
  <c r="R268" i="1"/>
  <c r="V268" i="1" s="1"/>
  <c r="T537" i="1"/>
  <c r="X537" i="1" s="1"/>
  <c r="R537" i="1"/>
  <c r="V537" i="1" s="1"/>
  <c r="U430" i="1"/>
  <c r="Y430" i="1" s="1"/>
  <c r="Q537" i="1"/>
  <c r="U221" i="1"/>
  <c r="Y221" i="1" s="1"/>
  <c r="U71" i="1"/>
  <c r="Y71" i="1" s="1"/>
  <c r="T299" i="1"/>
  <c r="X299" i="1" s="1"/>
  <c r="S221" i="1"/>
  <c r="Z221" i="1" s="1"/>
  <c r="R71" i="1"/>
  <c r="V71" i="1" s="1"/>
  <c r="T544" i="1"/>
  <c r="X544" i="1" s="1"/>
  <c r="S299" i="1"/>
  <c r="Z299" i="1" s="1"/>
  <c r="R299" i="1"/>
  <c r="V299" i="1" s="1"/>
  <c r="U299" i="1"/>
  <c r="Y299" i="1" s="1"/>
  <c r="T221" i="1"/>
  <c r="X221" i="1" s="1"/>
  <c r="R221" i="1"/>
  <c r="V221" i="1" s="1"/>
  <c r="T473" i="1"/>
  <c r="X473" i="1" s="1"/>
  <c r="S473" i="1"/>
  <c r="Z473" i="1" s="1"/>
  <c r="R473" i="1"/>
  <c r="V473" i="1" s="1"/>
  <c r="U473" i="1"/>
  <c r="Y473" i="1" s="1"/>
  <c r="T419" i="1"/>
  <c r="X419" i="1" s="1"/>
  <c r="T516" i="1"/>
  <c r="X516" i="1" s="1"/>
  <c r="T510" i="1"/>
  <c r="X510" i="1" s="1"/>
  <c r="T421" i="1"/>
  <c r="X421" i="1" s="1"/>
  <c r="T490" i="1"/>
  <c r="X490" i="1" s="1"/>
  <c r="S434" i="1"/>
  <c r="Z434" i="1" s="1"/>
  <c r="U517" i="1"/>
  <c r="Y517" i="1" s="1"/>
  <c r="U486" i="1"/>
  <c r="Y486" i="1" s="1"/>
  <c r="S518" i="1"/>
  <c r="Z518" i="1" s="1"/>
  <c r="U519" i="1"/>
  <c r="Y519" i="1" s="1"/>
  <c r="S498" i="1"/>
  <c r="Z498" i="1" s="1"/>
  <c r="S525" i="1"/>
  <c r="Z525" i="1" s="1"/>
  <c r="U538" i="1"/>
  <c r="Y538" i="1" s="1"/>
  <c r="Q419" i="1" l="1"/>
  <c r="Q510" i="1"/>
  <c r="S419" i="1"/>
  <c r="Z419" i="1" s="1"/>
  <c r="U419" i="1"/>
  <c r="Y419" i="1" s="1"/>
  <c r="S490" i="1"/>
  <c r="Z490" i="1" s="1"/>
  <c r="R421" i="1"/>
  <c r="V421" i="1" s="1"/>
  <c r="S516" i="1"/>
  <c r="Z516" i="1" s="1"/>
  <c r="R498" i="1"/>
  <c r="V498" i="1" s="1"/>
  <c r="U490" i="1"/>
  <c r="Y490" i="1" s="1"/>
  <c r="S421" i="1"/>
  <c r="Z421" i="1" s="1"/>
  <c r="U510" i="1"/>
  <c r="Y510" i="1" s="1"/>
  <c r="Q490" i="1"/>
  <c r="Q421" i="1"/>
  <c r="Q516" i="1"/>
  <c r="R518" i="1"/>
  <c r="V518" i="1" s="1"/>
  <c r="U421" i="1"/>
  <c r="Y421" i="1" s="1"/>
  <c r="S510" i="1"/>
  <c r="Z510" i="1" s="1"/>
  <c r="R516" i="1"/>
  <c r="V516" i="1" s="1"/>
  <c r="R525" i="1"/>
  <c r="V525" i="1" s="1"/>
  <c r="R434" i="1"/>
  <c r="V434" i="1" s="1"/>
  <c r="U516" i="1"/>
  <c r="Y516" i="1" s="1"/>
  <c r="T538" i="1"/>
  <c r="X538" i="1" s="1"/>
  <c r="T519" i="1"/>
  <c r="X519" i="1" s="1"/>
  <c r="T486" i="1"/>
  <c r="X486" i="1" s="1"/>
  <c r="T517" i="1"/>
  <c r="X517" i="1" s="1"/>
  <c r="R538" i="1"/>
  <c r="V538" i="1" s="1"/>
  <c r="T525" i="1"/>
  <c r="X525" i="1" s="1"/>
  <c r="T498" i="1"/>
  <c r="X498" i="1" s="1"/>
  <c r="R519" i="1"/>
  <c r="V519" i="1" s="1"/>
  <c r="T518" i="1"/>
  <c r="X518" i="1" s="1"/>
  <c r="R486" i="1"/>
  <c r="V486" i="1" s="1"/>
  <c r="R517" i="1"/>
  <c r="V517" i="1" s="1"/>
  <c r="T434" i="1"/>
  <c r="X434" i="1" s="1"/>
  <c r="S538" i="1"/>
  <c r="Z538" i="1" s="1"/>
  <c r="Q525" i="1"/>
  <c r="U525" i="1"/>
  <c r="Y525" i="1" s="1"/>
  <c r="Q498" i="1"/>
  <c r="U498" i="1"/>
  <c r="Y498" i="1" s="1"/>
  <c r="S519" i="1"/>
  <c r="Z519" i="1" s="1"/>
  <c r="Q518" i="1"/>
  <c r="U518" i="1"/>
  <c r="Y518" i="1" s="1"/>
  <c r="S486" i="1"/>
  <c r="Z486" i="1" s="1"/>
  <c r="S517" i="1"/>
  <c r="Z517" i="1" s="1"/>
  <c r="Q434" i="1"/>
  <c r="U434" i="1"/>
  <c r="Y434" i="1" s="1"/>
  <c r="R490" i="1"/>
  <c r="V490" i="1" s="1"/>
  <c r="R510" i="1"/>
  <c r="V510" i="1" s="1"/>
  <c r="R419" i="1"/>
  <c r="V419" i="1" s="1"/>
  <c r="Q538" i="1"/>
  <c r="Q519" i="1"/>
  <c r="Q486" i="1"/>
  <c r="Q517" i="1"/>
  <c r="Q110" i="1" l="1"/>
  <c r="Q403" i="1"/>
  <c r="T403" i="1" l="1"/>
  <c r="X403" i="1" s="1"/>
  <c r="R403" i="1"/>
  <c r="V403" i="1" s="1"/>
  <c r="U403" i="1"/>
  <c r="Y403" i="1" s="1"/>
  <c r="S403" i="1"/>
  <c r="Z403" i="1" s="1"/>
  <c r="U110" i="1"/>
  <c r="Y110" i="1" s="1"/>
  <c r="S110" i="1"/>
  <c r="Z110" i="1" s="1"/>
  <c r="T110" i="1"/>
  <c r="X110" i="1" s="1"/>
  <c r="R110" i="1"/>
  <c r="V110" i="1" s="1"/>
  <c r="T250" i="1"/>
  <c r="X250" i="1" s="1"/>
  <c r="Q461" i="1"/>
  <c r="S392" i="1"/>
  <c r="Z392" i="1" s="1"/>
  <c r="Q27" i="1" l="1"/>
  <c r="U27" i="1"/>
  <c r="Y27" i="1" s="1"/>
  <c r="R27" i="1"/>
  <c r="V27" i="1" s="1"/>
  <c r="S27" i="1"/>
  <c r="Z27" i="1" s="1"/>
  <c r="T27" i="1"/>
  <c r="X27" i="1" s="1"/>
  <c r="T470" i="1"/>
  <c r="X470" i="1" s="1"/>
  <c r="Q470" i="1"/>
  <c r="U470" i="1"/>
  <c r="Y470" i="1" s="1"/>
  <c r="S470" i="1"/>
  <c r="Z470" i="1" s="1"/>
  <c r="R470" i="1"/>
  <c r="V470" i="1" s="1"/>
  <c r="R183" i="1"/>
  <c r="V183" i="1" s="1"/>
  <c r="S183" i="1"/>
  <c r="Z183" i="1" s="1"/>
  <c r="Q183" i="1"/>
  <c r="T183" i="1"/>
  <c r="X183" i="1" s="1"/>
  <c r="U183" i="1"/>
  <c r="Y183" i="1" s="1"/>
  <c r="S6" i="1"/>
  <c r="Z6" i="1" s="1"/>
  <c r="T6" i="1"/>
  <c r="X6" i="1" s="1"/>
  <c r="Q6" i="1"/>
  <c r="R6" i="1"/>
  <c r="V6" i="1" s="1"/>
  <c r="U6" i="1"/>
  <c r="Y6" i="1" s="1"/>
  <c r="Q125" i="1"/>
  <c r="U125" i="1"/>
  <c r="Y125" i="1" s="1"/>
  <c r="R125" i="1"/>
  <c r="V125" i="1" s="1"/>
  <c r="T125" i="1"/>
  <c r="X125" i="1" s="1"/>
  <c r="S125" i="1"/>
  <c r="Z125" i="1" s="1"/>
  <c r="Q77" i="1"/>
  <c r="U77" i="1"/>
  <c r="Y77" i="1" s="1"/>
  <c r="R77" i="1"/>
  <c r="V77" i="1" s="1"/>
  <c r="S77" i="1"/>
  <c r="Z77" i="1" s="1"/>
  <c r="T77" i="1"/>
  <c r="X77" i="1" s="1"/>
  <c r="S508" i="1"/>
  <c r="Z508" i="1" s="1"/>
  <c r="T508" i="1"/>
  <c r="X508" i="1" s="1"/>
  <c r="R508" i="1"/>
  <c r="V508" i="1" s="1"/>
  <c r="U508" i="1"/>
  <c r="Y508" i="1" s="1"/>
  <c r="Q508" i="1"/>
  <c r="R14" i="1"/>
  <c r="V14" i="1" s="1"/>
  <c r="S14" i="1"/>
  <c r="Z14" i="1" s="1"/>
  <c r="U14" i="1"/>
  <c r="Y14" i="1" s="1"/>
  <c r="T14" i="1"/>
  <c r="X14" i="1" s="1"/>
  <c r="T270" i="1"/>
  <c r="X270" i="1" s="1"/>
  <c r="Q270" i="1"/>
  <c r="U270" i="1"/>
  <c r="Y270" i="1" s="1"/>
  <c r="S270" i="1"/>
  <c r="Z270" i="1" s="1"/>
  <c r="R270" i="1"/>
  <c r="V270" i="1" s="1"/>
  <c r="S298" i="1"/>
  <c r="Z298" i="1" s="1"/>
  <c r="T298" i="1"/>
  <c r="X298" i="1" s="1"/>
  <c r="R298" i="1"/>
  <c r="V298" i="1" s="1"/>
  <c r="U298" i="1"/>
  <c r="Y298" i="1" s="1"/>
  <c r="Q298" i="1"/>
  <c r="Q80" i="1"/>
  <c r="U80" i="1"/>
  <c r="Y80" i="1" s="1"/>
  <c r="R80" i="1"/>
  <c r="V80" i="1" s="1"/>
  <c r="S80" i="1"/>
  <c r="Z80" i="1" s="1"/>
  <c r="T80" i="1"/>
  <c r="X80" i="1" s="1"/>
  <c r="Q14" i="1"/>
  <c r="Q392" i="1"/>
  <c r="U392" i="1"/>
  <c r="Y392" i="1" s="1"/>
  <c r="R392" i="1"/>
  <c r="V392" i="1" s="1"/>
  <c r="T392" i="1"/>
  <c r="X392" i="1" s="1"/>
  <c r="Q29" i="1"/>
  <c r="U29" i="1"/>
  <c r="Y29" i="1" s="1"/>
  <c r="R29" i="1"/>
  <c r="V29" i="1" s="1"/>
  <c r="S29" i="1"/>
  <c r="Z29" i="1" s="1"/>
  <c r="T29" i="1"/>
  <c r="X29" i="1" s="1"/>
  <c r="S461" i="1"/>
  <c r="Z461" i="1" s="1"/>
  <c r="T461" i="1"/>
  <c r="X461" i="1" s="1"/>
  <c r="R461" i="1"/>
  <c r="V461" i="1" s="1"/>
  <c r="U461" i="1"/>
  <c r="Y461" i="1" s="1"/>
  <c r="Q250" i="1"/>
  <c r="U250" i="1"/>
  <c r="Y250" i="1" s="1"/>
  <c r="R250" i="1"/>
  <c r="V250" i="1" s="1"/>
  <c r="S250" i="1"/>
  <c r="Z250" i="1" s="1"/>
  <c r="Q146" i="1" l="1"/>
  <c r="U146" i="1"/>
  <c r="Y146" i="1" s="1"/>
  <c r="R146" i="1"/>
  <c r="V146" i="1" s="1"/>
  <c r="S146" i="1"/>
  <c r="Z146" i="1" s="1"/>
  <c r="T146" i="1"/>
  <c r="X146" i="1" s="1"/>
  <c r="Q375" i="1"/>
  <c r="U375" i="1"/>
  <c r="Y375" i="1" s="1"/>
  <c r="R375" i="1"/>
  <c r="V375" i="1" s="1"/>
  <c r="S375" i="1"/>
  <c r="Z375" i="1" s="1"/>
  <c r="T375" i="1"/>
  <c r="X375" i="1" s="1"/>
  <c r="R530" i="1" l="1"/>
  <c r="V530" i="1" s="1"/>
  <c r="S530" i="1"/>
  <c r="Z530" i="1" s="1"/>
  <c r="U530" i="1"/>
  <c r="Y530" i="1" s="1"/>
  <c r="T530" i="1"/>
  <c r="X530" i="1" s="1"/>
  <c r="Q530" i="1"/>
  <c r="S383" i="1"/>
  <c r="Z383" i="1" s="1"/>
  <c r="T383" i="1"/>
  <c r="X383" i="1" s="1"/>
  <c r="Q383" i="1"/>
  <c r="R383" i="1"/>
  <c r="V383" i="1" s="1"/>
  <c r="U383" i="1"/>
  <c r="Y383" i="1" s="1"/>
  <c r="T427" i="1" l="1"/>
  <c r="X427" i="1" s="1"/>
  <c r="Q427" i="1"/>
  <c r="U427" i="1"/>
  <c r="Y427" i="1" s="1"/>
  <c r="S427" i="1"/>
  <c r="Z427" i="1" s="1"/>
  <c r="R427" i="1"/>
  <c r="V427" i="1" s="1"/>
  <c r="R345" i="1"/>
  <c r="V345" i="1" s="1"/>
  <c r="S345" i="1"/>
  <c r="Z345" i="1" s="1"/>
  <c r="Q345" i="1"/>
  <c r="T345" i="1"/>
  <c r="X345" i="1" s="1"/>
  <c r="U345" i="1"/>
  <c r="Y345" i="1" s="1"/>
  <c r="S539" i="1"/>
  <c r="Z539" i="1" s="1"/>
  <c r="T539" i="1"/>
  <c r="X539" i="1" s="1"/>
  <c r="R539" i="1"/>
  <c r="V539" i="1" s="1"/>
  <c r="U539" i="1"/>
  <c r="Y539" i="1" s="1"/>
  <c r="Q539" i="1"/>
  <c r="Q358" i="1"/>
  <c r="U358" i="1"/>
  <c r="Y358" i="1" s="1"/>
  <c r="R358" i="1"/>
  <c r="V358" i="1" s="1"/>
  <c r="S358" i="1"/>
  <c r="Z358" i="1" s="1"/>
  <c r="T358" i="1"/>
  <c r="X358" i="1" s="1"/>
  <c r="S190" i="1"/>
  <c r="Z190" i="1" s="1"/>
  <c r="T190" i="1"/>
  <c r="X190" i="1" s="1"/>
  <c r="R190" i="1"/>
  <c r="V190" i="1" s="1"/>
  <c r="U190" i="1"/>
  <c r="Y190" i="1" s="1"/>
  <c r="Q190" i="1"/>
  <c r="T260" i="1"/>
  <c r="X260" i="1" s="1"/>
  <c r="Q260" i="1"/>
  <c r="U260" i="1"/>
  <c r="Y260" i="1" s="1"/>
  <c r="R260" i="1"/>
  <c r="V260" i="1" s="1"/>
  <c r="S260" i="1"/>
  <c r="Z260" i="1" s="1"/>
  <c r="S370" i="1"/>
  <c r="Z370" i="1" s="1"/>
  <c r="T370" i="1"/>
  <c r="X370" i="1" s="1"/>
  <c r="R370" i="1"/>
  <c r="V370" i="1" s="1"/>
  <c r="U370" i="1"/>
  <c r="Y370" i="1" s="1"/>
  <c r="Q370" i="1"/>
  <c r="S238" i="1"/>
  <c r="Z238" i="1" s="1"/>
  <c r="T238" i="1"/>
  <c r="X238" i="1" s="1"/>
  <c r="Q238" i="1"/>
  <c r="U238" i="1"/>
  <c r="Y238" i="1" s="1"/>
  <c r="R238" i="1"/>
  <c r="V238" i="1" s="1"/>
  <c r="U549" i="1" l="1"/>
  <c r="Y549" i="1" s="1"/>
  <c r="R549" i="1"/>
  <c r="V549" i="1" s="1"/>
  <c r="T549" i="1"/>
  <c r="X549" i="1" s="1"/>
  <c r="S549" i="1"/>
  <c r="Z549" i="1" s="1"/>
  <c r="Q123" i="1"/>
  <c r="U123" i="1"/>
  <c r="Y123" i="1" s="1"/>
  <c r="R123" i="1"/>
  <c r="V123" i="1" s="1"/>
  <c r="T123" i="1"/>
  <c r="X123" i="1" s="1"/>
  <c r="S123" i="1"/>
  <c r="Z123" i="1" s="1"/>
  <c r="Q479" i="1"/>
  <c r="U479" i="1"/>
  <c r="Y479" i="1" s="1"/>
  <c r="R479" i="1"/>
  <c r="V479" i="1" s="1"/>
  <c r="T479" i="1"/>
  <c r="X479" i="1" s="1"/>
  <c r="S479" i="1"/>
  <c r="Z479" i="1" s="1"/>
  <c r="R193" i="1"/>
  <c r="V193" i="1" s="1"/>
  <c r="S193" i="1"/>
  <c r="Z193" i="1" s="1"/>
  <c r="U193" i="1"/>
  <c r="Y193" i="1" s="1"/>
  <c r="Q193" i="1"/>
  <c r="T193" i="1"/>
  <c r="X193" i="1" s="1"/>
  <c r="Q348" i="1"/>
  <c r="U348" i="1"/>
  <c r="Y348" i="1" s="1"/>
  <c r="R348" i="1"/>
  <c r="V348" i="1" s="1"/>
  <c r="T348" i="1"/>
  <c r="X348" i="1" s="1"/>
  <c r="S348" i="1"/>
  <c r="Z348" i="1" s="1"/>
  <c r="T478" i="1"/>
  <c r="X478" i="1" s="1"/>
  <c r="Q478" i="1"/>
  <c r="U478" i="1"/>
  <c r="Y478" i="1" s="1"/>
  <c r="S478" i="1"/>
  <c r="Z478" i="1" s="1"/>
  <c r="R478" i="1"/>
  <c r="V478" i="1" s="1"/>
  <c r="S467" i="1" l="1"/>
  <c r="Z467" i="1" s="1"/>
  <c r="T467" i="1"/>
  <c r="X467" i="1" s="1"/>
  <c r="Q467" i="1"/>
  <c r="U467" i="1"/>
  <c r="Y467" i="1" s="1"/>
  <c r="R467" i="1"/>
  <c r="V467" i="1" s="1"/>
  <c r="R459" i="1" l="1"/>
  <c r="V459" i="1" s="1"/>
  <c r="S459" i="1"/>
  <c r="Z459" i="1" s="1"/>
  <c r="Q459" i="1"/>
  <c r="T459" i="1"/>
  <c r="X459" i="1" s="1"/>
  <c r="U459" i="1"/>
  <c r="Y459" i="1" s="1"/>
  <c r="R70" i="1"/>
  <c r="V70" i="1" s="1"/>
  <c r="T70" i="1"/>
  <c r="X70" i="1" s="1"/>
  <c r="U70" i="1"/>
  <c r="Y70" i="1" s="1"/>
  <c r="S70" i="1"/>
  <c r="Z70" i="1" s="1"/>
  <c r="Q70" i="1"/>
  <c r="Q73" i="1"/>
  <c r="U73" i="1"/>
  <c r="Y73" i="1" s="1"/>
  <c r="R73" i="1"/>
  <c r="V73" i="1" s="1"/>
  <c r="S73" i="1"/>
  <c r="Z73" i="1" s="1"/>
  <c r="T73" i="1"/>
  <c r="X73" i="1" s="1"/>
  <c r="Q340" i="1"/>
  <c r="U340" i="1"/>
  <c r="Y340" i="1" s="1"/>
  <c r="R340" i="1"/>
  <c r="V340" i="1" s="1"/>
  <c r="S340" i="1"/>
  <c r="Z340" i="1" s="1"/>
  <c r="T340" i="1"/>
  <c r="X340" i="1" s="1"/>
  <c r="S59" i="1"/>
  <c r="Z59" i="1" s="1"/>
  <c r="T59" i="1"/>
  <c r="X59" i="1" s="1"/>
  <c r="R59" i="1"/>
  <c r="V59" i="1" s="1"/>
  <c r="U59" i="1"/>
  <c r="Y59" i="1" s="1"/>
  <c r="Q59" i="1"/>
  <c r="Q540" i="1"/>
  <c r="U540" i="1"/>
  <c r="Y540" i="1" s="1"/>
  <c r="R540" i="1"/>
  <c r="V540" i="1" s="1"/>
  <c r="S540" i="1"/>
  <c r="Z540" i="1" s="1"/>
  <c r="T540" i="1"/>
  <c r="X540" i="1" s="1"/>
  <c r="Q126" i="1"/>
  <c r="U126" i="1"/>
  <c r="Y126" i="1" s="1"/>
  <c r="S126" i="1"/>
  <c r="Z126" i="1" s="1"/>
  <c r="T126" i="1"/>
  <c r="X126" i="1" s="1"/>
  <c r="R126" i="1"/>
  <c r="V126" i="1" s="1"/>
  <c r="S411" i="1"/>
  <c r="Z411" i="1" s="1"/>
  <c r="T411" i="1"/>
  <c r="X411" i="1" s="1"/>
  <c r="R411" i="1"/>
  <c r="V411" i="1" s="1"/>
  <c r="U411" i="1"/>
  <c r="Y411" i="1" s="1"/>
  <c r="Q411" i="1"/>
  <c r="Q395" i="1"/>
  <c r="U395" i="1"/>
  <c r="Y395" i="1" s="1"/>
  <c r="R395" i="1"/>
  <c r="V395" i="1" s="1"/>
  <c r="S395" i="1"/>
  <c r="Z395" i="1" s="1"/>
  <c r="T395" i="1"/>
  <c r="X395" i="1" s="1"/>
  <c r="Q406" i="1"/>
  <c r="U406" i="1"/>
  <c r="Y406" i="1" s="1"/>
  <c r="R406" i="1"/>
  <c r="V406" i="1" s="1"/>
  <c r="S406" i="1"/>
  <c r="Z406" i="1" s="1"/>
  <c r="T406" i="1"/>
  <c r="X406" i="1" s="1"/>
  <c r="Q362" i="1" l="1"/>
  <c r="U362" i="1"/>
  <c r="Y362" i="1" s="1"/>
  <c r="R362" i="1"/>
  <c r="V362" i="1" s="1"/>
  <c r="S362" i="1"/>
  <c r="Z362" i="1" s="1"/>
  <c r="T362" i="1"/>
  <c r="X362" i="1" s="1"/>
  <c r="Q130" i="1" l="1"/>
  <c r="S282" i="1"/>
  <c r="Z282" i="1" s="1"/>
  <c r="R142" i="1"/>
  <c r="V142" i="1" s="1"/>
  <c r="S142" i="1"/>
  <c r="Z142" i="1" s="1"/>
  <c r="T142" i="1"/>
  <c r="X142" i="1" s="1"/>
  <c r="U142" i="1"/>
  <c r="Y142" i="1" s="1"/>
  <c r="Q142" i="1"/>
  <c r="T112" i="1"/>
  <c r="X112" i="1" s="1"/>
  <c r="U112" i="1"/>
  <c r="Y112" i="1" s="1"/>
  <c r="Q112" i="1"/>
  <c r="R112" i="1"/>
  <c r="V112" i="1" s="1"/>
  <c r="S112" i="1"/>
  <c r="Z112" i="1" s="1"/>
  <c r="Q374" i="1"/>
  <c r="U374" i="1"/>
  <c r="Y374" i="1" s="1"/>
  <c r="S374" i="1"/>
  <c r="Z374" i="1" s="1"/>
  <c r="T374" i="1"/>
  <c r="X374" i="1" s="1"/>
  <c r="R374" i="1"/>
  <c r="V374" i="1" s="1"/>
  <c r="Q302" i="1"/>
  <c r="U302" i="1"/>
  <c r="Y302" i="1" s="1"/>
  <c r="R302" i="1"/>
  <c r="V302" i="1" s="1"/>
  <c r="S302" i="1"/>
  <c r="Z302" i="1" s="1"/>
  <c r="T302" i="1"/>
  <c r="X302" i="1" s="1"/>
  <c r="Q35" i="1"/>
  <c r="U35" i="1"/>
  <c r="Y35" i="1" s="1"/>
  <c r="R35" i="1"/>
  <c r="V35" i="1" s="1"/>
  <c r="S35" i="1"/>
  <c r="Z35" i="1" s="1"/>
  <c r="T35" i="1"/>
  <c r="X35" i="1" s="1"/>
  <c r="S344" i="1"/>
  <c r="Z344" i="1" s="1"/>
  <c r="T344" i="1"/>
  <c r="X344" i="1" s="1"/>
  <c r="Q344" i="1"/>
  <c r="U344" i="1"/>
  <c r="Y344" i="1" s="1"/>
  <c r="R344" i="1"/>
  <c r="V344" i="1" s="1"/>
  <c r="S129" i="1"/>
  <c r="Z129" i="1" s="1"/>
  <c r="Q129" i="1"/>
  <c r="R129" i="1"/>
  <c r="V129" i="1" s="1"/>
  <c r="T129" i="1"/>
  <c r="X129" i="1" s="1"/>
  <c r="U129" i="1"/>
  <c r="Y129" i="1" s="1"/>
  <c r="Q305" i="1"/>
  <c r="U305" i="1"/>
  <c r="Y305" i="1" s="1"/>
  <c r="S305" i="1"/>
  <c r="Z305" i="1" s="1"/>
  <c r="T305" i="1"/>
  <c r="X305" i="1" s="1"/>
  <c r="R305" i="1"/>
  <c r="V305" i="1" s="1"/>
  <c r="Q63" i="1"/>
  <c r="U63" i="1"/>
  <c r="Y63" i="1" s="1"/>
  <c r="R63" i="1"/>
  <c r="V63" i="1" s="1"/>
  <c r="S63" i="1"/>
  <c r="Z63" i="1" s="1"/>
  <c r="T63" i="1"/>
  <c r="X63" i="1" s="1"/>
  <c r="R253" i="1"/>
  <c r="V253" i="1" s="1"/>
  <c r="U253" i="1"/>
  <c r="Y253" i="1" s="1"/>
  <c r="Q253" i="1"/>
  <c r="S253" i="1"/>
  <c r="Z253" i="1" s="1"/>
  <c r="T253" i="1"/>
  <c r="X253" i="1" s="1"/>
  <c r="R36" i="1"/>
  <c r="V36" i="1" s="1"/>
  <c r="S36" i="1"/>
  <c r="Z36" i="1" s="1"/>
  <c r="Q36" i="1"/>
  <c r="T36" i="1"/>
  <c r="X36" i="1" s="1"/>
  <c r="U36" i="1"/>
  <c r="Y36" i="1" s="1"/>
  <c r="R274" i="1"/>
  <c r="V274" i="1" s="1"/>
  <c r="S274" i="1"/>
  <c r="Z274" i="1" s="1"/>
  <c r="T274" i="1"/>
  <c r="X274" i="1" s="1"/>
  <c r="Q274" i="1"/>
  <c r="U274" i="1"/>
  <c r="Y274" i="1" s="1"/>
  <c r="T155" i="1"/>
  <c r="X155" i="1" s="1"/>
  <c r="Q155" i="1"/>
  <c r="U155" i="1"/>
  <c r="Y155" i="1" s="1"/>
  <c r="R155" i="1"/>
  <c r="V155" i="1" s="1"/>
  <c r="S155" i="1"/>
  <c r="Z155" i="1" s="1"/>
  <c r="Q367" i="1"/>
  <c r="U367" i="1"/>
  <c r="Y367" i="1" s="1"/>
  <c r="R367" i="1"/>
  <c r="V367" i="1" s="1"/>
  <c r="S367" i="1"/>
  <c r="Z367" i="1" s="1"/>
  <c r="T367" i="1"/>
  <c r="X367" i="1" s="1"/>
  <c r="R107" i="1"/>
  <c r="V107" i="1" s="1"/>
  <c r="T107" i="1"/>
  <c r="X107" i="1" s="1"/>
  <c r="U107" i="1"/>
  <c r="Y107" i="1" s="1"/>
  <c r="Q107" i="1"/>
  <c r="S107" i="1"/>
  <c r="Z107" i="1" s="1"/>
  <c r="S159" i="1"/>
  <c r="Z159" i="1" s="1"/>
  <c r="T159" i="1"/>
  <c r="X159" i="1" s="1"/>
  <c r="U159" i="1"/>
  <c r="Y159" i="1" s="1"/>
  <c r="Q159" i="1"/>
  <c r="R159" i="1"/>
  <c r="V159" i="1" s="1"/>
  <c r="Q382" i="1"/>
  <c r="U382" i="1"/>
  <c r="Y382" i="1" s="1"/>
  <c r="R382" i="1"/>
  <c r="V382" i="1" s="1"/>
  <c r="S382" i="1"/>
  <c r="Z382" i="1" s="1"/>
  <c r="T382" i="1"/>
  <c r="X382" i="1" s="1"/>
  <c r="S346" i="1"/>
  <c r="Z346" i="1" s="1"/>
  <c r="Q346" i="1"/>
  <c r="R346" i="1"/>
  <c r="V346" i="1" s="1"/>
  <c r="T346" i="1"/>
  <c r="X346" i="1" s="1"/>
  <c r="U346" i="1"/>
  <c r="Y346" i="1" s="1"/>
  <c r="R343" i="1"/>
  <c r="V343" i="1" s="1"/>
  <c r="T343" i="1"/>
  <c r="X343" i="1" s="1"/>
  <c r="U343" i="1"/>
  <c r="Y343" i="1" s="1"/>
  <c r="Q343" i="1"/>
  <c r="S343" i="1"/>
  <c r="Z343" i="1" s="1"/>
  <c r="R357" i="1"/>
  <c r="V357" i="1" s="1"/>
  <c r="S357" i="1"/>
  <c r="Z357" i="1" s="1"/>
  <c r="T357" i="1"/>
  <c r="X357" i="1" s="1"/>
  <c r="U357" i="1"/>
  <c r="Y357" i="1" s="1"/>
  <c r="Q357" i="1"/>
  <c r="R254" i="1"/>
  <c r="V254" i="1" s="1"/>
  <c r="S254" i="1"/>
  <c r="Z254" i="1" s="1"/>
  <c r="U254" i="1"/>
  <c r="Y254" i="1" s="1"/>
  <c r="Q254" i="1"/>
  <c r="T254" i="1"/>
  <c r="X254" i="1" s="1"/>
  <c r="T275" i="1"/>
  <c r="X275" i="1" s="1"/>
  <c r="Q275" i="1"/>
  <c r="U275" i="1"/>
  <c r="Y275" i="1" s="1"/>
  <c r="R275" i="1"/>
  <c r="V275" i="1" s="1"/>
  <c r="S275" i="1"/>
  <c r="Z275" i="1" s="1"/>
  <c r="Q458" i="1"/>
  <c r="U458" i="1"/>
  <c r="Y458" i="1" s="1"/>
  <c r="R458" i="1"/>
  <c r="V458" i="1" s="1"/>
  <c r="S458" i="1"/>
  <c r="Z458" i="1" s="1"/>
  <c r="T458" i="1"/>
  <c r="X458" i="1" s="1"/>
  <c r="S182" i="1"/>
  <c r="Z182" i="1" s="1"/>
  <c r="T182" i="1"/>
  <c r="X182" i="1" s="1"/>
  <c r="Q182" i="1"/>
  <c r="R182" i="1"/>
  <c r="V182" i="1" s="1"/>
  <c r="U182" i="1"/>
  <c r="Y182" i="1" s="1"/>
  <c r="R234" i="1"/>
  <c r="V234" i="1" s="1"/>
  <c r="Q234" i="1"/>
  <c r="S234" i="1"/>
  <c r="Z234" i="1" s="1"/>
  <c r="U234" i="1"/>
  <c r="Y234" i="1" s="1"/>
  <c r="T234" i="1"/>
  <c r="X234" i="1" s="1"/>
  <c r="S108" i="1"/>
  <c r="Z108" i="1" s="1"/>
  <c r="Q108" i="1"/>
  <c r="R108" i="1"/>
  <c r="V108" i="1" s="1"/>
  <c r="T108" i="1"/>
  <c r="X108" i="1" s="1"/>
  <c r="U108" i="1"/>
  <c r="Y108" i="1" s="1"/>
  <c r="R398" i="1"/>
  <c r="V398" i="1" s="1"/>
  <c r="T398" i="1"/>
  <c r="X398" i="1" s="1"/>
  <c r="U398" i="1"/>
  <c r="Y398" i="1" s="1"/>
  <c r="S398" i="1"/>
  <c r="Z398" i="1" s="1"/>
  <c r="Q398" i="1"/>
  <c r="T158" i="1"/>
  <c r="X158" i="1" s="1"/>
  <c r="U158" i="1"/>
  <c r="Y158" i="1" s="1"/>
  <c r="Q158" i="1"/>
  <c r="R158" i="1"/>
  <c r="V158" i="1" s="1"/>
  <c r="S158" i="1"/>
  <c r="Z158" i="1" s="1"/>
  <c r="S156" i="1"/>
  <c r="Z156" i="1" s="1"/>
  <c r="R156" i="1"/>
  <c r="V156" i="1" s="1"/>
  <c r="T156" i="1"/>
  <c r="X156" i="1" s="1"/>
  <c r="U156" i="1"/>
  <c r="Y156" i="1" s="1"/>
  <c r="Q156" i="1"/>
  <c r="Q356" i="1"/>
  <c r="U356" i="1"/>
  <c r="Y356" i="1" s="1"/>
  <c r="R356" i="1"/>
  <c r="V356" i="1" s="1"/>
  <c r="S356" i="1"/>
  <c r="Z356" i="1" s="1"/>
  <c r="T356" i="1"/>
  <c r="X356" i="1" s="1"/>
  <c r="T526" i="1"/>
  <c r="X526" i="1" s="1"/>
  <c r="Q526" i="1"/>
  <c r="U526" i="1"/>
  <c r="Y526" i="1" s="1"/>
  <c r="R526" i="1"/>
  <c r="V526" i="1" s="1"/>
  <c r="S526" i="1"/>
  <c r="Z526" i="1" s="1"/>
  <c r="R91" i="1"/>
  <c r="V91" i="1" s="1"/>
  <c r="S91" i="1"/>
  <c r="Z91" i="1" s="1"/>
  <c r="T91" i="1"/>
  <c r="X91" i="1" s="1"/>
  <c r="U91" i="1"/>
  <c r="Y91" i="1" s="1"/>
  <c r="Q91" i="1"/>
  <c r="R311" i="1"/>
  <c r="V311" i="1" s="1"/>
  <c r="S311" i="1"/>
  <c r="Z311" i="1" s="1"/>
  <c r="T311" i="1"/>
  <c r="X311" i="1" s="1"/>
  <c r="Q311" i="1"/>
  <c r="U311" i="1"/>
  <c r="Y311" i="1" s="1"/>
  <c r="Q316" i="1"/>
  <c r="U316" i="1"/>
  <c r="Y316" i="1" s="1"/>
  <c r="R316" i="1"/>
  <c r="V316" i="1" s="1"/>
  <c r="S316" i="1"/>
  <c r="Z316" i="1" s="1"/>
  <c r="T316" i="1"/>
  <c r="X316" i="1" s="1"/>
  <c r="Q44" i="1"/>
  <c r="U44" i="1"/>
  <c r="Y44" i="1" s="1"/>
  <c r="R44" i="1"/>
  <c r="V44" i="1" s="1"/>
  <c r="S44" i="1"/>
  <c r="Z44" i="1" s="1"/>
  <c r="T44" i="1"/>
  <c r="X44" i="1" s="1"/>
  <c r="S72" i="1"/>
  <c r="Z72" i="1" s="1"/>
  <c r="T72" i="1"/>
  <c r="X72" i="1" s="1"/>
  <c r="U72" i="1"/>
  <c r="Y72" i="1" s="1"/>
  <c r="Q72" i="1"/>
  <c r="R72" i="1"/>
  <c r="V72" i="1" s="1"/>
  <c r="T282" i="1" l="1"/>
  <c r="X282" i="1" s="1"/>
  <c r="U282" i="1"/>
  <c r="Y282" i="1" s="1"/>
  <c r="Q282" i="1"/>
  <c r="S130" i="1"/>
  <c r="Z130" i="1" s="1"/>
  <c r="R130" i="1"/>
  <c r="V130" i="1" s="1"/>
  <c r="R282" i="1"/>
  <c r="V282" i="1" s="1"/>
  <c r="U130" i="1"/>
  <c r="Y130" i="1" s="1"/>
  <c r="T130" i="1"/>
  <c r="X130" i="1" s="1"/>
  <c r="Q412" i="1"/>
  <c r="U412" i="1"/>
  <c r="Y412" i="1" s="1"/>
  <c r="R412" i="1"/>
  <c r="V412" i="1" s="1"/>
  <c r="T412" i="1"/>
  <c r="X412" i="1" s="1"/>
  <c r="S412" i="1"/>
  <c r="Z412" i="1" s="1"/>
  <c r="Q104" i="1" l="1"/>
  <c r="U104" i="1"/>
  <c r="Y104" i="1" s="1"/>
  <c r="R104" i="1"/>
  <c r="V104" i="1" s="1"/>
  <c r="T104" i="1"/>
  <c r="X104" i="1" s="1"/>
  <c r="S104" i="1"/>
  <c r="Z104" i="1" s="1"/>
  <c r="Q495" i="1"/>
  <c r="U495" i="1"/>
  <c r="Y495" i="1" s="1"/>
  <c r="R495" i="1"/>
  <c r="V495" i="1" s="1"/>
  <c r="T495" i="1"/>
  <c r="X495" i="1" s="1"/>
  <c r="S495" i="1"/>
  <c r="Z495" i="1" s="1"/>
  <c r="Q493" i="1"/>
  <c r="U493" i="1"/>
  <c r="Y493" i="1" s="1"/>
  <c r="R493" i="1"/>
  <c r="V493" i="1" s="1"/>
  <c r="T493" i="1"/>
  <c r="X493" i="1" s="1"/>
  <c r="S493" i="1"/>
  <c r="Z493" i="1" s="1"/>
  <c r="S326" i="1" l="1"/>
  <c r="Z326" i="1" s="1"/>
  <c r="R326" i="1"/>
  <c r="V326" i="1" s="1"/>
  <c r="T326" i="1"/>
  <c r="X326" i="1" s="1"/>
  <c r="Q326" i="1"/>
  <c r="U326" i="1"/>
  <c r="Y326" i="1" s="1"/>
  <c r="S377" i="1"/>
  <c r="Z377" i="1" s="1"/>
  <c r="U377" i="1"/>
  <c r="Y377" i="1" s="1"/>
  <c r="Q377" i="1"/>
  <c r="T377" i="1"/>
  <c r="X377" i="1" s="1"/>
  <c r="R377" i="1"/>
  <c r="V377" i="1" s="1"/>
  <c r="S322" i="1" l="1"/>
  <c r="Z322" i="1" s="1"/>
  <c r="U322" i="1"/>
  <c r="Y322" i="1" s="1"/>
  <c r="Q322" i="1"/>
  <c r="R322" i="1"/>
  <c r="V322" i="1" s="1"/>
  <c r="T322" i="1"/>
  <c r="X322" i="1" s="1"/>
  <c r="R435" i="1" l="1"/>
  <c r="V435" i="1" s="1"/>
  <c r="S435" i="1"/>
  <c r="Z435" i="1" s="1"/>
  <c r="Q435" i="1"/>
  <c r="T435" i="1"/>
  <c r="X435" i="1" s="1"/>
  <c r="U435" i="1"/>
  <c r="Y435" i="1" s="1"/>
  <c r="R492" i="1"/>
  <c r="V492" i="1" s="1"/>
  <c r="S492" i="1"/>
  <c r="Z492" i="1" s="1"/>
  <c r="Q492" i="1"/>
  <c r="T492" i="1"/>
  <c r="X492" i="1" s="1"/>
  <c r="U492" i="1"/>
  <c r="Y492" i="1" s="1"/>
  <c r="R168" i="1"/>
  <c r="V168" i="1" s="1"/>
  <c r="S168" i="1"/>
  <c r="Z168" i="1" s="1"/>
  <c r="Q168" i="1"/>
  <c r="T168" i="1"/>
  <c r="X168" i="1" s="1"/>
  <c r="U168" i="1"/>
  <c r="Y168" i="1" s="1"/>
  <c r="S127" i="1"/>
  <c r="Z127" i="1" s="1"/>
  <c r="T127" i="1"/>
  <c r="X127" i="1" s="1"/>
  <c r="R127" i="1"/>
  <c r="V127" i="1" s="1"/>
  <c r="U127" i="1"/>
  <c r="Y127" i="1" s="1"/>
  <c r="Q127" i="1"/>
  <c r="R197" i="1"/>
  <c r="V197" i="1" s="1"/>
  <c r="S197" i="1"/>
  <c r="Z197" i="1" s="1"/>
  <c r="Q197" i="1"/>
  <c r="T197" i="1"/>
  <c r="X197" i="1" s="1"/>
  <c r="U197" i="1"/>
  <c r="Y197" i="1" s="1"/>
  <c r="Q76" i="1"/>
  <c r="U76" i="1"/>
  <c r="Y76" i="1" s="1"/>
  <c r="R76" i="1"/>
  <c r="V76" i="1" s="1"/>
  <c r="S76" i="1"/>
  <c r="Z76" i="1" s="1"/>
  <c r="T76" i="1"/>
  <c r="X76" i="1" s="1"/>
  <c r="T55" i="1" l="1"/>
  <c r="X55" i="1" s="1"/>
  <c r="Q55" i="1"/>
  <c r="U55" i="1"/>
  <c r="Y55" i="1" s="1"/>
  <c r="S55" i="1"/>
  <c r="Z55" i="1" s="1"/>
  <c r="R55" i="1"/>
  <c r="V55" i="1" s="1"/>
  <c r="T94" i="1"/>
  <c r="X94" i="1" s="1"/>
  <c r="Q94" i="1"/>
  <c r="U94" i="1"/>
  <c r="Y94" i="1" s="1"/>
  <c r="S94" i="1"/>
  <c r="Z94" i="1" s="1"/>
  <c r="R94" i="1"/>
  <c r="V94" i="1" s="1"/>
  <c r="R65" i="1" l="1"/>
  <c r="V65" i="1" s="1"/>
  <c r="S65" i="1"/>
  <c r="Z65" i="1" s="1"/>
  <c r="U65" i="1"/>
  <c r="Y65" i="1" s="1"/>
  <c r="Q65" i="1"/>
  <c r="T65" i="1"/>
  <c r="X65" i="1" s="1"/>
  <c r="Q408" i="1"/>
  <c r="U408" i="1"/>
  <c r="Y408" i="1" s="1"/>
  <c r="R408" i="1"/>
  <c r="V408" i="1" s="1"/>
  <c r="T408" i="1"/>
  <c r="X408" i="1" s="1"/>
  <c r="S408" i="1"/>
  <c r="Z408" i="1" s="1"/>
  <c r="S198" i="1"/>
  <c r="Z198" i="1" s="1"/>
  <c r="T198" i="1"/>
  <c r="X198" i="1" s="1"/>
  <c r="Q198" i="1"/>
  <c r="R198" i="1"/>
  <c r="V198" i="1" s="1"/>
  <c r="U198" i="1"/>
  <c r="Y198" i="1" s="1"/>
  <c r="Q481" i="1"/>
  <c r="U481" i="1"/>
  <c r="Y481" i="1" s="1"/>
  <c r="R481" i="1"/>
  <c r="V481" i="1" s="1"/>
  <c r="T481" i="1"/>
  <c r="X481" i="1" s="1"/>
  <c r="S481" i="1"/>
  <c r="Z481" i="1" s="1"/>
  <c r="S230" i="1"/>
  <c r="Z230" i="1" s="1"/>
  <c r="T230" i="1"/>
  <c r="X230" i="1" s="1"/>
  <c r="U230" i="1"/>
  <c r="Y230" i="1" s="1"/>
  <c r="Q230" i="1"/>
  <c r="R230" i="1"/>
  <c r="V230" i="1" s="1"/>
  <c r="R199" i="1"/>
  <c r="V199" i="1" s="1"/>
  <c r="S199" i="1"/>
  <c r="Z199" i="1" s="1"/>
  <c r="U199" i="1"/>
  <c r="Y199" i="1" s="1"/>
  <c r="Q199" i="1"/>
  <c r="T199" i="1"/>
  <c r="X199" i="1" s="1"/>
  <c r="R277" i="1"/>
  <c r="V277" i="1" s="1"/>
  <c r="S277" i="1"/>
  <c r="Z277" i="1" s="1"/>
  <c r="U277" i="1"/>
  <c r="Y277" i="1" s="1"/>
  <c r="Q277" i="1"/>
  <c r="T277" i="1"/>
  <c r="X277" i="1" s="1"/>
  <c r="R548" i="1"/>
  <c r="V548" i="1" s="1"/>
  <c r="S548" i="1"/>
  <c r="Z548" i="1" s="1"/>
  <c r="U548" i="1"/>
  <c r="Y548" i="1" s="1"/>
  <c r="Q548" i="1"/>
  <c r="T548" i="1"/>
  <c r="X548" i="1" s="1"/>
  <c r="T402" i="1" l="1"/>
  <c r="X402" i="1" s="1"/>
  <c r="U402" i="1"/>
  <c r="Y402" i="1" s="1"/>
  <c r="Q402" i="1"/>
  <c r="R402" i="1"/>
  <c r="V402" i="1" s="1"/>
  <c r="S402" i="1"/>
  <c r="Z402" i="1" s="1"/>
  <c r="Q66" i="1"/>
  <c r="U66" i="1"/>
  <c r="Y66" i="1" s="1"/>
  <c r="R66" i="1"/>
  <c r="V66" i="1" s="1"/>
  <c r="S66" i="1"/>
  <c r="Z66" i="1" s="1"/>
  <c r="T66" i="1"/>
  <c r="X66" i="1" s="1"/>
  <c r="Q319" i="1"/>
  <c r="U319" i="1"/>
  <c r="Y319" i="1" s="1"/>
  <c r="R319" i="1"/>
  <c r="V319" i="1" s="1"/>
  <c r="T319" i="1"/>
  <c r="X319" i="1" s="1"/>
  <c r="S319" i="1"/>
  <c r="Z319" i="1" s="1"/>
  <c r="S488" i="1"/>
  <c r="Z488" i="1" s="1"/>
  <c r="Q488" i="1"/>
  <c r="R488" i="1"/>
  <c r="V488" i="1" s="1"/>
  <c r="T488" i="1"/>
  <c r="X488" i="1" s="1"/>
  <c r="U488" i="1"/>
  <c r="Y488" i="1" s="1"/>
  <c r="Q321" i="1" l="1"/>
  <c r="U321" i="1"/>
  <c r="Y321" i="1" s="1"/>
  <c r="R321" i="1"/>
  <c r="V321" i="1" s="1"/>
  <c r="T321" i="1"/>
  <c r="X321" i="1" s="1"/>
  <c r="S321" i="1"/>
  <c r="Z321" i="1" s="1"/>
  <c r="Q482" i="1" l="1"/>
  <c r="U482" i="1"/>
  <c r="Y482" i="1" s="1"/>
  <c r="S482" i="1"/>
  <c r="Z482" i="1" s="1"/>
  <c r="T482" i="1"/>
  <c r="X482" i="1" s="1"/>
  <c r="R482" i="1"/>
  <c r="V482" i="1" s="1"/>
  <c r="T38" i="1"/>
  <c r="X38" i="1" s="1"/>
  <c r="R38" i="1"/>
  <c r="V38" i="1" s="1"/>
  <c r="S38" i="1"/>
  <c r="Z38" i="1" s="1"/>
  <c r="U38" i="1"/>
  <c r="Y38" i="1" s="1"/>
  <c r="Q38" i="1"/>
  <c r="R379" i="1"/>
  <c r="V379" i="1" s="1"/>
  <c r="Q379" i="1"/>
  <c r="S379" i="1"/>
  <c r="Z379" i="1" s="1"/>
  <c r="T379" i="1"/>
  <c r="X379" i="1" s="1"/>
  <c r="U379" i="1"/>
  <c r="Y379" i="1" s="1"/>
  <c r="Q162" i="1"/>
  <c r="U162" i="1"/>
  <c r="Y162" i="1" s="1"/>
  <c r="R162" i="1"/>
  <c r="V162" i="1" s="1"/>
  <c r="S162" i="1"/>
  <c r="Z162" i="1" s="1"/>
  <c r="T162" i="1"/>
  <c r="X162" i="1" s="1"/>
  <c r="Q309" i="1"/>
  <c r="U309" i="1"/>
  <c r="Y309" i="1" s="1"/>
  <c r="S309" i="1"/>
  <c r="Z309" i="1" s="1"/>
  <c r="T309" i="1"/>
  <c r="X309" i="1" s="1"/>
  <c r="R309" i="1"/>
  <c r="V309" i="1" s="1"/>
  <c r="T109" i="1"/>
  <c r="X109" i="1" s="1"/>
  <c r="R109" i="1"/>
  <c r="V109" i="1" s="1"/>
  <c r="S109" i="1"/>
  <c r="Z109" i="1" s="1"/>
  <c r="U109" i="1"/>
  <c r="Y109" i="1" s="1"/>
  <c r="Q109" i="1"/>
  <c r="Q271" i="1"/>
  <c r="U271" i="1"/>
  <c r="Y271" i="1" s="1"/>
  <c r="R271" i="1"/>
  <c r="V271" i="1" s="1"/>
  <c r="S271" i="1"/>
  <c r="Z271" i="1" s="1"/>
  <c r="T271" i="1"/>
  <c r="X271" i="1" s="1"/>
  <c r="T216" i="1"/>
  <c r="X216" i="1" s="1"/>
  <c r="U216" i="1"/>
  <c r="Y216" i="1" s="1"/>
  <c r="Q216" i="1"/>
  <c r="R216" i="1"/>
  <c r="V216" i="1" s="1"/>
  <c r="S216" i="1"/>
  <c r="Z216" i="1" s="1"/>
  <c r="R349" i="1" l="1"/>
  <c r="V349" i="1" s="1"/>
  <c r="S349" i="1"/>
  <c r="Z349" i="1" s="1"/>
  <c r="T349" i="1"/>
  <c r="X349" i="1" s="1"/>
  <c r="U349" i="1"/>
  <c r="Y349" i="1" s="1"/>
  <c r="Q349" i="1"/>
  <c r="T515" i="1"/>
  <c r="X515" i="1" s="1"/>
  <c r="Q515" i="1"/>
  <c r="U515" i="1"/>
  <c r="Y515" i="1" s="1"/>
  <c r="R515" i="1"/>
  <c r="V515" i="1" s="1"/>
  <c r="S515" i="1"/>
  <c r="Z515" i="1" s="1"/>
  <c r="T418" i="1"/>
  <c r="X418" i="1" s="1"/>
  <c r="Q418" i="1"/>
  <c r="U418" i="1"/>
  <c r="Y418" i="1" s="1"/>
  <c r="R418" i="1"/>
  <c r="V418" i="1" s="1"/>
  <c r="S418" i="1"/>
  <c r="Z418" i="1" s="1"/>
  <c r="R111" i="1"/>
  <c r="V111" i="1" s="1"/>
  <c r="T111" i="1"/>
  <c r="X111" i="1" s="1"/>
  <c r="U111" i="1"/>
  <c r="Y111" i="1" s="1"/>
  <c r="Q111" i="1"/>
  <c r="S111" i="1"/>
  <c r="Z111" i="1" s="1"/>
  <c r="S400" i="1"/>
  <c r="Z400" i="1" s="1"/>
  <c r="T400" i="1"/>
  <c r="X400" i="1" s="1"/>
  <c r="Q400" i="1"/>
  <c r="R400" i="1"/>
  <c r="V400" i="1" s="1"/>
  <c r="U400" i="1"/>
  <c r="Y400" i="1" s="1"/>
  <c r="T476" i="1"/>
  <c r="X476" i="1" s="1"/>
  <c r="S476" i="1"/>
  <c r="Z476" i="1" s="1"/>
  <c r="U476" i="1"/>
  <c r="Y476" i="1" s="1"/>
  <c r="R476" i="1"/>
  <c r="V476" i="1" s="1"/>
  <c r="Q476" i="1"/>
  <c r="S446" i="1"/>
  <c r="Z446" i="1" s="1"/>
  <c r="T446" i="1"/>
  <c r="X446" i="1" s="1"/>
  <c r="Q446" i="1"/>
  <c r="R446" i="1"/>
  <c r="V446" i="1" s="1"/>
  <c r="U446" i="1"/>
  <c r="Y446" i="1" s="1"/>
  <c r="R371" i="1"/>
  <c r="V371" i="1" s="1"/>
  <c r="Q371" i="1"/>
  <c r="S371" i="1"/>
  <c r="Z371" i="1" s="1"/>
  <c r="T371" i="1"/>
  <c r="X371" i="1" s="1"/>
  <c r="U371" i="1"/>
  <c r="Y371" i="1" s="1"/>
  <c r="R404" i="1" l="1"/>
  <c r="V404" i="1" s="1"/>
  <c r="S404" i="1"/>
  <c r="Z404" i="1" s="1"/>
  <c r="Q404" i="1"/>
  <c r="T404" i="1"/>
  <c r="X404" i="1" s="1"/>
  <c r="U404" i="1"/>
  <c r="Y404" i="1" s="1"/>
  <c r="R106" i="1" l="1"/>
  <c r="V106" i="1" s="1"/>
  <c r="S106" i="1"/>
  <c r="Z106" i="1" s="1"/>
  <c r="Q106" i="1"/>
  <c r="T106" i="1"/>
  <c r="X106" i="1" s="1"/>
  <c r="U106" i="1"/>
  <c r="Y106" i="1" s="1"/>
  <c r="S523" i="1"/>
  <c r="Z523" i="1" s="1"/>
  <c r="T523" i="1"/>
  <c r="X523" i="1" s="1"/>
  <c r="R523" i="1"/>
  <c r="V523" i="1" s="1"/>
  <c r="U523" i="1"/>
  <c r="Y523" i="1" s="1"/>
  <c r="Q523" i="1"/>
  <c r="T81" i="1"/>
  <c r="X81" i="1" s="1"/>
  <c r="Q81" i="1"/>
  <c r="U81" i="1"/>
  <c r="Y81" i="1" s="1"/>
  <c r="S81" i="1"/>
  <c r="Z81" i="1" s="1"/>
  <c r="R81" i="1"/>
  <c r="V81" i="1" s="1"/>
  <c r="S359" i="1"/>
  <c r="Z359" i="1" s="1"/>
  <c r="T359" i="1"/>
  <c r="X359" i="1" s="1"/>
  <c r="R359" i="1"/>
  <c r="V359" i="1" s="1"/>
  <c r="U359" i="1"/>
  <c r="Y359" i="1" s="1"/>
  <c r="Q359" i="1"/>
  <c r="T350" i="1"/>
  <c r="X350" i="1" s="1"/>
  <c r="Q350" i="1"/>
  <c r="U350" i="1"/>
  <c r="Y350" i="1" s="1"/>
  <c r="S350" i="1"/>
  <c r="Z350" i="1" s="1"/>
  <c r="R350" i="1"/>
  <c r="V350" i="1" s="1"/>
  <c r="Q175" i="1"/>
  <c r="U175" i="1"/>
  <c r="Y175" i="1" s="1"/>
  <c r="R175" i="1"/>
  <c r="V175" i="1" s="1"/>
  <c r="T175" i="1"/>
  <c r="X175" i="1" s="1"/>
  <c r="S175" i="1"/>
  <c r="Z175" i="1" s="1"/>
  <c r="Q205" i="1"/>
  <c r="U205" i="1"/>
  <c r="Y205" i="1" s="1"/>
  <c r="T205" i="1"/>
  <c r="X205" i="1" s="1"/>
  <c r="R205" i="1"/>
  <c r="V205" i="1" s="1"/>
  <c r="S205" i="1"/>
  <c r="Z205" i="1" s="1"/>
  <c r="S354" i="1"/>
  <c r="Z354" i="1" s="1"/>
  <c r="T354" i="1"/>
  <c r="X354" i="1" s="1"/>
  <c r="R354" i="1"/>
  <c r="V354" i="1" s="1"/>
  <c r="U354" i="1"/>
  <c r="Y354" i="1" s="1"/>
  <c r="Q354" i="1"/>
  <c r="T502" i="1"/>
  <c r="X502" i="1" s="1"/>
  <c r="Q502" i="1"/>
  <c r="U502" i="1"/>
  <c r="Y502" i="1" s="1"/>
  <c r="S502" i="1"/>
  <c r="Z502" i="1" s="1"/>
  <c r="R502" i="1"/>
  <c r="V502" i="1" s="1"/>
  <c r="Q83" i="1"/>
  <c r="U83" i="1"/>
  <c r="Y83" i="1" s="1"/>
  <c r="R83" i="1"/>
  <c r="V83" i="1" s="1"/>
  <c r="T83" i="1"/>
  <c r="X83" i="1" s="1"/>
  <c r="S83" i="1"/>
  <c r="Z83" i="1" s="1"/>
  <c r="R522" i="1"/>
  <c r="V522" i="1" s="1"/>
  <c r="S522" i="1"/>
  <c r="Z522" i="1" s="1"/>
  <c r="Q522" i="1"/>
  <c r="T522" i="1"/>
  <c r="X522" i="1" s="1"/>
  <c r="U522" i="1"/>
  <c r="Y522" i="1" s="1"/>
  <c r="S503" i="1"/>
  <c r="Z503" i="1" s="1"/>
  <c r="T503" i="1"/>
  <c r="X503" i="1" s="1"/>
  <c r="R503" i="1"/>
  <c r="V503" i="1" s="1"/>
  <c r="U503" i="1"/>
  <c r="Y503" i="1" s="1"/>
  <c r="Q503" i="1"/>
  <c r="T82" i="1"/>
  <c r="X82" i="1" s="1"/>
  <c r="Q82" i="1"/>
  <c r="U82" i="1"/>
  <c r="Y82" i="1" s="1"/>
  <c r="S82" i="1"/>
  <c r="Z82" i="1" s="1"/>
  <c r="R82" i="1"/>
  <c r="V82" i="1" s="1"/>
  <c r="R494" i="1"/>
  <c r="V494" i="1" s="1"/>
  <c r="S494" i="1"/>
  <c r="Z494" i="1" s="1"/>
  <c r="Q494" i="1"/>
  <c r="T494" i="1"/>
  <c r="X494" i="1" s="1"/>
  <c r="U494" i="1"/>
  <c r="Y494" i="1" s="1"/>
  <c r="Q243" i="1" l="1"/>
  <c r="U243" i="1"/>
  <c r="Y243" i="1" s="1"/>
  <c r="T243" i="1"/>
  <c r="X243" i="1" s="1"/>
  <c r="R243" i="1"/>
  <c r="V243" i="1" s="1"/>
  <c r="S243" i="1"/>
  <c r="Z243" i="1" s="1"/>
  <c r="U75" i="1" l="1"/>
  <c r="Y75" i="1" s="1"/>
  <c r="Q380" i="1"/>
  <c r="R95" i="1"/>
  <c r="V95" i="1" s="1"/>
  <c r="U529" i="1"/>
  <c r="Y529" i="1" s="1"/>
  <c r="T457" i="1"/>
  <c r="X457" i="1" s="1"/>
  <c r="Q457" i="1"/>
  <c r="R457" i="1"/>
  <c r="V457" i="1" s="1"/>
  <c r="S457" i="1"/>
  <c r="Z457" i="1" s="1"/>
  <c r="U457" i="1"/>
  <c r="Y457" i="1" s="1"/>
  <c r="Q170" i="1"/>
  <c r="U170" i="1"/>
  <c r="Y170" i="1" s="1"/>
  <c r="R170" i="1"/>
  <c r="V170" i="1" s="1"/>
  <c r="S170" i="1"/>
  <c r="Z170" i="1" s="1"/>
  <c r="T170" i="1"/>
  <c r="X170" i="1" s="1"/>
  <c r="Q509" i="1"/>
  <c r="U509" i="1"/>
  <c r="Y509" i="1" s="1"/>
  <c r="R509" i="1"/>
  <c r="V509" i="1" s="1"/>
  <c r="S509" i="1"/>
  <c r="Z509" i="1" s="1"/>
  <c r="T509" i="1"/>
  <c r="X509" i="1" s="1"/>
  <c r="Q79" i="1"/>
  <c r="U79" i="1"/>
  <c r="Y79" i="1" s="1"/>
  <c r="R79" i="1"/>
  <c r="V79" i="1" s="1"/>
  <c r="S79" i="1"/>
  <c r="Z79" i="1" s="1"/>
  <c r="T79" i="1"/>
  <c r="X79" i="1" s="1"/>
  <c r="Q491" i="1"/>
  <c r="U491" i="1"/>
  <c r="Y491" i="1" s="1"/>
  <c r="R491" i="1"/>
  <c r="V491" i="1" s="1"/>
  <c r="S491" i="1"/>
  <c r="Z491" i="1" s="1"/>
  <c r="T491" i="1"/>
  <c r="X491" i="1" s="1"/>
  <c r="Q252" i="1"/>
  <c r="U252" i="1"/>
  <c r="Y252" i="1" s="1"/>
  <c r="R252" i="1"/>
  <c r="V252" i="1" s="1"/>
  <c r="S252" i="1"/>
  <c r="Z252" i="1" s="1"/>
  <c r="T252" i="1"/>
  <c r="X252" i="1" s="1"/>
  <c r="Q378" i="1"/>
  <c r="U378" i="1"/>
  <c r="Y378" i="1" s="1"/>
  <c r="R378" i="1"/>
  <c r="V378" i="1" s="1"/>
  <c r="T378" i="1"/>
  <c r="X378" i="1" s="1"/>
  <c r="S378" i="1"/>
  <c r="Z378" i="1" s="1"/>
  <c r="S157" i="1"/>
  <c r="Z157" i="1" s="1"/>
  <c r="T157" i="1"/>
  <c r="X157" i="1" s="1"/>
  <c r="U157" i="1"/>
  <c r="Y157" i="1" s="1"/>
  <c r="R157" i="1"/>
  <c r="V157" i="1" s="1"/>
  <c r="Q157" i="1"/>
  <c r="Q212" i="1"/>
  <c r="U212" i="1"/>
  <c r="Y212" i="1" s="1"/>
  <c r="R212" i="1"/>
  <c r="V212" i="1" s="1"/>
  <c r="S212" i="1"/>
  <c r="Z212" i="1" s="1"/>
  <c r="T212" i="1"/>
  <c r="X212" i="1" s="1"/>
  <c r="S390" i="1"/>
  <c r="Z390" i="1" s="1"/>
  <c r="T390" i="1"/>
  <c r="X390" i="1" s="1"/>
  <c r="U390" i="1"/>
  <c r="Y390" i="1" s="1"/>
  <c r="Q390" i="1"/>
  <c r="R390" i="1"/>
  <c r="V390" i="1" s="1"/>
  <c r="Q17" i="1"/>
  <c r="U17" i="1"/>
  <c r="Y17" i="1" s="1"/>
  <c r="R17" i="1"/>
  <c r="V17" i="1" s="1"/>
  <c r="S17" i="1"/>
  <c r="Z17" i="1" s="1"/>
  <c r="T17" i="1"/>
  <c r="X17" i="1" s="1"/>
  <c r="T312" i="1"/>
  <c r="X312" i="1" s="1"/>
  <c r="Q312" i="1"/>
  <c r="S312" i="1"/>
  <c r="Z312" i="1" s="1"/>
  <c r="U312" i="1"/>
  <c r="Y312" i="1" s="1"/>
  <c r="R312" i="1"/>
  <c r="V312" i="1" s="1"/>
  <c r="S407" i="1"/>
  <c r="Z407" i="1" s="1"/>
  <c r="T407" i="1"/>
  <c r="X407" i="1" s="1"/>
  <c r="U407" i="1"/>
  <c r="Y407" i="1" s="1"/>
  <c r="Q407" i="1"/>
  <c r="R407" i="1"/>
  <c r="V407" i="1" s="1"/>
  <c r="Q187" i="1"/>
  <c r="U187" i="1"/>
  <c r="Y187" i="1" s="1"/>
  <c r="R187" i="1"/>
  <c r="V187" i="1" s="1"/>
  <c r="S187" i="1"/>
  <c r="Z187" i="1" s="1"/>
  <c r="T187" i="1"/>
  <c r="X187" i="1" s="1"/>
  <c r="S117" i="1"/>
  <c r="Z117" i="1" s="1"/>
  <c r="Q117" i="1"/>
  <c r="R117" i="1"/>
  <c r="V117" i="1" s="1"/>
  <c r="T117" i="1"/>
  <c r="X117" i="1" s="1"/>
  <c r="U117" i="1"/>
  <c r="Y117" i="1" s="1"/>
  <c r="Q41" i="1"/>
  <c r="U41" i="1"/>
  <c r="Y41" i="1" s="1"/>
  <c r="R41" i="1"/>
  <c r="V41" i="1" s="1"/>
  <c r="S41" i="1"/>
  <c r="Z41" i="1" s="1"/>
  <c r="T41" i="1"/>
  <c r="X41" i="1" s="1"/>
  <c r="S550" i="1"/>
  <c r="Z550" i="1" s="1"/>
  <c r="U550" i="1"/>
  <c r="Y550" i="1" s="1"/>
  <c r="Q550" i="1"/>
  <c r="R550" i="1"/>
  <c r="V550" i="1" s="1"/>
  <c r="T550" i="1"/>
  <c r="X550" i="1" s="1"/>
  <c r="T542" i="1"/>
  <c r="X542" i="1" s="1"/>
  <c r="R542" i="1"/>
  <c r="V542" i="1" s="1"/>
  <c r="S542" i="1"/>
  <c r="Z542" i="1" s="1"/>
  <c r="U542" i="1"/>
  <c r="Y542" i="1" s="1"/>
  <c r="Q542" i="1"/>
  <c r="R49" i="1"/>
  <c r="V49" i="1" s="1"/>
  <c r="U49" i="1"/>
  <c r="Y49" i="1" s="1"/>
  <c r="Q49" i="1"/>
  <c r="S49" i="1"/>
  <c r="Z49" i="1" s="1"/>
  <c r="T49" i="1"/>
  <c r="X49" i="1" s="1"/>
  <c r="T466" i="1"/>
  <c r="X466" i="1" s="1"/>
  <c r="Q466" i="1"/>
  <c r="R466" i="1"/>
  <c r="V466" i="1" s="1"/>
  <c r="S466" i="1"/>
  <c r="Z466" i="1" s="1"/>
  <c r="U466" i="1"/>
  <c r="Y466" i="1" s="1"/>
  <c r="S500" i="1"/>
  <c r="Z500" i="1" s="1"/>
  <c r="U500" i="1"/>
  <c r="Y500" i="1" s="1"/>
  <c r="Q500" i="1"/>
  <c r="R500" i="1"/>
  <c r="V500" i="1" s="1"/>
  <c r="T500" i="1"/>
  <c r="X500" i="1" s="1"/>
  <c r="R152" i="1"/>
  <c r="V152" i="1" s="1"/>
  <c r="T152" i="1"/>
  <c r="X152" i="1" s="1"/>
  <c r="U152" i="1"/>
  <c r="Y152" i="1" s="1"/>
  <c r="Q152" i="1"/>
  <c r="S152" i="1"/>
  <c r="Z152" i="1" s="1"/>
  <c r="T401" i="1"/>
  <c r="X401" i="1" s="1"/>
  <c r="Q401" i="1"/>
  <c r="U401" i="1"/>
  <c r="Y401" i="1" s="1"/>
  <c r="R401" i="1"/>
  <c r="V401" i="1" s="1"/>
  <c r="S401" i="1"/>
  <c r="Z401" i="1" s="1"/>
  <c r="S506" i="1"/>
  <c r="Z506" i="1" s="1"/>
  <c r="T506" i="1"/>
  <c r="X506" i="1" s="1"/>
  <c r="R506" i="1"/>
  <c r="V506" i="1" s="1"/>
  <c r="U506" i="1"/>
  <c r="Y506" i="1" s="1"/>
  <c r="Q506" i="1"/>
  <c r="Q102" i="1"/>
  <c r="U102" i="1"/>
  <c r="Y102" i="1" s="1"/>
  <c r="R102" i="1"/>
  <c r="V102" i="1" s="1"/>
  <c r="S102" i="1"/>
  <c r="Z102" i="1" s="1"/>
  <c r="T102" i="1"/>
  <c r="X102" i="1" s="1"/>
  <c r="Q39" i="1"/>
  <c r="U39" i="1"/>
  <c r="Y39" i="1" s="1"/>
  <c r="R39" i="1"/>
  <c r="V39" i="1" s="1"/>
  <c r="S39" i="1"/>
  <c r="Z39" i="1" s="1"/>
  <c r="T39" i="1"/>
  <c r="X39" i="1" s="1"/>
  <c r="R93" i="1"/>
  <c r="V93" i="1" s="1"/>
  <c r="S93" i="1"/>
  <c r="Z93" i="1" s="1"/>
  <c r="U93" i="1"/>
  <c r="Y93" i="1" s="1"/>
  <c r="Q93" i="1"/>
  <c r="T93" i="1"/>
  <c r="X93" i="1" s="1"/>
  <c r="T131" i="1"/>
  <c r="X131" i="1" s="1"/>
  <c r="Q131" i="1"/>
  <c r="U131" i="1"/>
  <c r="Y131" i="1" s="1"/>
  <c r="R131" i="1"/>
  <c r="V131" i="1" s="1"/>
  <c r="S131" i="1"/>
  <c r="Z131" i="1" s="1"/>
  <c r="Q224" i="1"/>
  <c r="U224" i="1"/>
  <c r="Y224" i="1" s="1"/>
  <c r="R224" i="1"/>
  <c r="V224" i="1" s="1"/>
  <c r="S224" i="1"/>
  <c r="Z224" i="1" s="1"/>
  <c r="T224" i="1"/>
  <c r="X224" i="1" s="1"/>
  <c r="Q143" i="1"/>
  <c r="U143" i="1"/>
  <c r="Y143" i="1" s="1"/>
  <c r="S143" i="1"/>
  <c r="Z143" i="1" s="1"/>
  <c r="T143" i="1"/>
  <c r="X143" i="1" s="1"/>
  <c r="R143" i="1"/>
  <c r="V143" i="1" s="1"/>
  <c r="S249" i="1"/>
  <c r="Z249" i="1" s="1"/>
  <c r="Q249" i="1"/>
  <c r="R249" i="1"/>
  <c r="V249" i="1" s="1"/>
  <c r="T249" i="1"/>
  <c r="X249" i="1" s="1"/>
  <c r="U249" i="1"/>
  <c r="Y249" i="1" s="1"/>
  <c r="Q244" i="1"/>
  <c r="U244" i="1"/>
  <c r="Y244" i="1" s="1"/>
  <c r="T244" i="1"/>
  <c r="X244" i="1" s="1"/>
  <c r="R244" i="1"/>
  <c r="V244" i="1" s="1"/>
  <c r="S244" i="1"/>
  <c r="Z244" i="1" s="1"/>
  <c r="R323" i="1"/>
  <c r="V323" i="1" s="1"/>
  <c r="U323" i="1"/>
  <c r="Y323" i="1" s="1"/>
  <c r="Q323" i="1"/>
  <c r="T323" i="1"/>
  <c r="X323" i="1" s="1"/>
  <c r="S323" i="1"/>
  <c r="Z323" i="1" s="1"/>
  <c r="T475" i="1"/>
  <c r="X475" i="1" s="1"/>
  <c r="S475" i="1"/>
  <c r="Z475" i="1" s="1"/>
  <c r="U475" i="1"/>
  <c r="Y475" i="1" s="1"/>
  <c r="R475" i="1"/>
  <c r="V475" i="1" s="1"/>
  <c r="Q475" i="1"/>
  <c r="S255" i="1"/>
  <c r="Z255" i="1" s="1"/>
  <c r="R255" i="1"/>
  <c r="V255" i="1" s="1"/>
  <c r="T255" i="1"/>
  <c r="X255" i="1" s="1"/>
  <c r="U255" i="1"/>
  <c r="Y255" i="1" s="1"/>
  <c r="Q255" i="1"/>
  <c r="Q351" i="1"/>
  <c r="U351" i="1"/>
  <c r="Y351" i="1" s="1"/>
  <c r="S351" i="1"/>
  <c r="Z351" i="1" s="1"/>
  <c r="T351" i="1"/>
  <c r="X351" i="1" s="1"/>
  <c r="R351" i="1"/>
  <c r="V351" i="1" s="1"/>
  <c r="S179" i="1"/>
  <c r="Z179" i="1" s="1"/>
  <c r="T179" i="1"/>
  <c r="X179" i="1" s="1"/>
  <c r="U179" i="1"/>
  <c r="Y179" i="1" s="1"/>
  <c r="Q179" i="1"/>
  <c r="R179" i="1"/>
  <c r="V179" i="1" s="1"/>
  <c r="Q463" i="1"/>
  <c r="U463" i="1"/>
  <c r="Y463" i="1" s="1"/>
  <c r="S463" i="1"/>
  <c r="Z463" i="1" s="1"/>
  <c r="R463" i="1"/>
  <c r="V463" i="1" s="1"/>
  <c r="T463" i="1"/>
  <c r="X463" i="1" s="1"/>
  <c r="Q306" i="1"/>
  <c r="U306" i="1"/>
  <c r="Y306" i="1" s="1"/>
  <c r="T306" i="1"/>
  <c r="X306" i="1" s="1"/>
  <c r="S306" i="1"/>
  <c r="Z306" i="1" s="1"/>
  <c r="R306" i="1"/>
  <c r="V306" i="1" s="1"/>
  <c r="Q42" i="1"/>
  <c r="U42" i="1"/>
  <c r="Y42" i="1" s="1"/>
  <c r="R42" i="1"/>
  <c r="V42" i="1" s="1"/>
  <c r="S42" i="1"/>
  <c r="Z42" i="1" s="1"/>
  <c r="T42" i="1"/>
  <c r="X42" i="1" s="1"/>
  <c r="S95" i="1"/>
  <c r="Z95" i="1" s="1"/>
  <c r="T194" i="1"/>
  <c r="X194" i="1" s="1"/>
  <c r="Q194" i="1"/>
  <c r="R194" i="1"/>
  <c r="V194" i="1" s="1"/>
  <c r="S194" i="1"/>
  <c r="Z194" i="1" s="1"/>
  <c r="U194" i="1"/>
  <c r="Y194" i="1" s="1"/>
  <c r="R487" i="1"/>
  <c r="V487" i="1" s="1"/>
  <c r="Q487" i="1"/>
  <c r="S487" i="1"/>
  <c r="Z487" i="1" s="1"/>
  <c r="T487" i="1"/>
  <c r="X487" i="1" s="1"/>
  <c r="U487" i="1"/>
  <c r="Y487" i="1" s="1"/>
  <c r="S483" i="1"/>
  <c r="Z483" i="1" s="1"/>
  <c r="T483" i="1"/>
  <c r="X483" i="1" s="1"/>
  <c r="U483" i="1"/>
  <c r="Y483" i="1" s="1"/>
  <c r="R483" i="1"/>
  <c r="V483" i="1" s="1"/>
  <c r="Q483" i="1"/>
  <c r="Q229" i="1"/>
  <c r="U229" i="1"/>
  <c r="Y229" i="1" s="1"/>
  <c r="R229" i="1"/>
  <c r="V229" i="1" s="1"/>
  <c r="S229" i="1"/>
  <c r="Z229" i="1" s="1"/>
  <c r="T229" i="1"/>
  <c r="X229" i="1" s="1"/>
  <c r="T78" i="1"/>
  <c r="X78" i="1" s="1"/>
  <c r="S78" i="1"/>
  <c r="Z78" i="1" s="1"/>
  <c r="U78" i="1"/>
  <c r="Y78" i="1" s="1"/>
  <c r="Q78" i="1"/>
  <c r="R78" i="1"/>
  <c r="V78" i="1" s="1"/>
  <c r="S288" i="1"/>
  <c r="Z288" i="1" s="1"/>
  <c r="R288" i="1"/>
  <c r="V288" i="1" s="1"/>
  <c r="T288" i="1"/>
  <c r="X288" i="1" s="1"/>
  <c r="U288" i="1"/>
  <c r="Y288" i="1" s="1"/>
  <c r="Q288" i="1"/>
  <c r="Q192" i="1"/>
  <c r="U192" i="1"/>
  <c r="Y192" i="1" s="1"/>
  <c r="R192" i="1"/>
  <c r="V192" i="1" s="1"/>
  <c r="S192" i="1"/>
  <c r="Z192" i="1" s="1"/>
  <c r="T192" i="1"/>
  <c r="X192" i="1" s="1"/>
  <c r="R19" i="1"/>
  <c r="V19" i="1" s="1"/>
  <c r="S19" i="1"/>
  <c r="Z19" i="1" s="1"/>
  <c r="Q19" i="1"/>
  <c r="T19" i="1"/>
  <c r="X19" i="1" s="1"/>
  <c r="U19" i="1"/>
  <c r="Y19" i="1" s="1"/>
  <c r="Q40" i="1"/>
  <c r="U40" i="1"/>
  <c r="Y40" i="1" s="1"/>
  <c r="R40" i="1"/>
  <c r="V40" i="1" s="1"/>
  <c r="S40" i="1"/>
  <c r="Z40" i="1" s="1"/>
  <c r="T40" i="1"/>
  <c r="X40" i="1" s="1"/>
  <c r="Q48" i="1"/>
  <c r="U48" i="1"/>
  <c r="Y48" i="1" s="1"/>
  <c r="R48" i="1"/>
  <c r="V48" i="1" s="1"/>
  <c r="S48" i="1"/>
  <c r="Z48" i="1" s="1"/>
  <c r="T48" i="1"/>
  <c r="X48" i="1" s="1"/>
  <c r="Q90" i="1"/>
  <c r="U90" i="1"/>
  <c r="Y90" i="1" s="1"/>
  <c r="R90" i="1"/>
  <c r="V90" i="1" s="1"/>
  <c r="T90" i="1"/>
  <c r="X90" i="1" s="1"/>
  <c r="S90" i="1"/>
  <c r="Z90" i="1" s="1"/>
  <c r="S132" i="1"/>
  <c r="Z132" i="1" s="1"/>
  <c r="T132" i="1"/>
  <c r="X132" i="1" s="1"/>
  <c r="Q132" i="1"/>
  <c r="U132" i="1"/>
  <c r="Y132" i="1" s="1"/>
  <c r="R132" i="1"/>
  <c r="V132" i="1" s="1"/>
  <c r="T223" i="1"/>
  <c r="X223" i="1" s="1"/>
  <c r="Q223" i="1"/>
  <c r="U223" i="1"/>
  <c r="Y223" i="1" s="1"/>
  <c r="R223" i="1"/>
  <c r="V223" i="1" s="1"/>
  <c r="S223" i="1"/>
  <c r="Z223" i="1" s="1"/>
  <c r="T425" i="1"/>
  <c r="X425" i="1" s="1"/>
  <c r="U425" i="1"/>
  <c r="Y425" i="1" s="1"/>
  <c r="Q425" i="1"/>
  <c r="R425" i="1"/>
  <c r="V425" i="1" s="1"/>
  <c r="S425" i="1"/>
  <c r="Z425" i="1" s="1"/>
  <c r="R195" i="1"/>
  <c r="V195" i="1" s="1"/>
  <c r="S195" i="1"/>
  <c r="Z195" i="1" s="1"/>
  <c r="T195" i="1"/>
  <c r="X195" i="1" s="1"/>
  <c r="U195" i="1"/>
  <c r="Y195" i="1" s="1"/>
  <c r="Q195" i="1"/>
  <c r="S347" i="1"/>
  <c r="Z347" i="1" s="1"/>
  <c r="T347" i="1"/>
  <c r="X347" i="1" s="1"/>
  <c r="U347" i="1"/>
  <c r="Y347" i="1" s="1"/>
  <c r="R347" i="1"/>
  <c r="V347" i="1" s="1"/>
  <c r="Q347" i="1"/>
  <c r="R113" i="1"/>
  <c r="V113" i="1" s="1"/>
  <c r="S113" i="1"/>
  <c r="Z113" i="1" s="1"/>
  <c r="T113" i="1"/>
  <c r="X113" i="1" s="1"/>
  <c r="Q113" i="1"/>
  <c r="U113" i="1"/>
  <c r="Y113" i="1" s="1"/>
  <c r="T376" i="1"/>
  <c r="X376" i="1" s="1"/>
  <c r="Q376" i="1"/>
  <c r="R376" i="1"/>
  <c r="S376" i="1"/>
  <c r="Z376" i="1" s="1"/>
  <c r="U376" i="1"/>
  <c r="Y376" i="1" s="1"/>
  <c r="S292" i="1"/>
  <c r="Z292" i="1" s="1"/>
  <c r="U292" i="1"/>
  <c r="Y292" i="1" s="1"/>
  <c r="T292" i="1"/>
  <c r="X292" i="1" s="1"/>
  <c r="R292" i="1"/>
  <c r="V292" i="1" s="1"/>
  <c r="Q292" i="1"/>
  <c r="Q352" i="1"/>
  <c r="U352" i="1"/>
  <c r="Y352" i="1" s="1"/>
  <c r="R352" i="1"/>
  <c r="V352" i="1" s="1"/>
  <c r="S352" i="1"/>
  <c r="Z352" i="1" s="1"/>
  <c r="T352" i="1"/>
  <c r="X352" i="1" s="1"/>
  <c r="S174" i="1"/>
  <c r="Z174" i="1" s="1"/>
  <c r="T174" i="1"/>
  <c r="X174" i="1" s="1"/>
  <c r="U174" i="1"/>
  <c r="Y174" i="1" s="1"/>
  <c r="R174" i="1"/>
  <c r="V174" i="1" s="1"/>
  <c r="Q174" i="1"/>
  <c r="Q422" i="1"/>
  <c r="U422" i="1"/>
  <c r="Y422" i="1" s="1"/>
  <c r="R422" i="1"/>
  <c r="V422" i="1" s="1"/>
  <c r="S422" i="1"/>
  <c r="Z422" i="1" s="1"/>
  <c r="T422" i="1"/>
  <c r="X422" i="1" s="1"/>
  <c r="T213" i="1"/>
  <c r="X213" i="1" s="1"/>
  <c r="Q213" i="1"/>
  <c r="R213" i="1"/>
  <c r="V213" i="1" s="1"/>
  <c r="S213" i="1"/>
  <c r="Z213" i="1" s="1"/>
  <c r="U213" i="1"/>
  <c r="Y213" i="1" s="1"/>
  <c r="Q43" i="1"/>
  <c r="U43" i="1"/>
  <c r="Y43" i="1" s="1"/>
  <c r="R43" i="1"/>
  <c r="V43" i="1" s="1"/>
  <c r="S43" i="1"/>
  <c r="Z43" i="1" s="1"/>
  <c r="T43" i="1"/>
  <c r="X43" i="1" s="1"/>
  <c r="Q445" i="1"/>
  <c r="U445" i="1"/>
  <c r="Y445" i="1" s="1"/>
  <c r="R445" i="1"/>
  <c r="V445" i="1" s="1"/>
  <c r="S445" i="1"/>
  <c r="Z445" i="1" s="1"/>
  <c r="T445" i="1"/>
  <c r="X445" i="1" s="1"/>
  <c r="R293" i="1"/>
  <c r="V293" i="1" s="1"/>
  <c r="S293" i="1"/>
  <c r="Z293" i="1" s="1"/>
  <c r="Q293" i="1"/>
  <c r="T293" i="1"/>
  <c r="X293" i="1" s="1"/>
  <c r="U293" i="1"/>
  <c r="Y293" i="1" s="1"/>
  <c r="T423" i="1"/>
  <c r="X423" i="1" s="1"/>
  <c r="S423" i="1"/>
  <c r="Z423" i="1" s="1"/>
  <c r="U423" i="1"/>
  <c r="Y423" i="1" s="1"/>
  <c r="Q423" i="1"/>
  <c r="R423" i="1"/>
  <c r="V423" i="1" s="1"/>
  <c r="S501" i="1"/>
  <c r="Z501" i="1" s="1"/>
  <c r="R501" i="1"/>
  <c r="V501" i="1" s="1"/>
  <c r="T501" i="1"/>
  <c r="X501" i="1" s="1"/>
  <c r="U501" i="1"/>
  <c r="Y501" i="1" s="1"/>
  <c r="Q501" i="1"/>
  <c r="S4" i="1"/>
  <c r="Z4" i="1" s="1"/>
  <c r="T4" i="1"/>
  <c r="X4" i="1" s="1"/>
  <c r="Q4" i="1"/>
  <c r="U4" i="1"/>
  <c r="Y4" i="1" s="1"/>
  <c r="R4" i="1"/>
  <c r="V4" i="1" s="1"/>
  <c r="S92" i="1"/>
  <c r="Z92" i="1" s="1"/>
  <c r="T92" i="1"/>
  <c r="X92" i="1" s="1"/>
  <c r="R92" i="1"/>
  <c r="V92" i="1" s="1"/>
  <c r="U92" i="1"/>
  <c r="Y92" i="1" s="1"/>
  <c r="Q92" i="1"/>
  <c r="Q68" i="1"/>
  <c r="U68" i="1"/>
  <c r="Y68" i="1" s="1"/>
  <c r="R68" i="1"/>
  <c r="V68" i="1" s="1"/>
  <c r="S68" i="1"/>
  <c r="Z68" i="1" s="1"/>
  <c r="T68" i="1"/>
  <c r="X68" i="1" s="1"/>
  <c r="Q442" i="1"/>
  <c r="U442" i="1"/>
  <c r="Y442" i="1" s="1"/>
  <c r="T442" i="1"/>
  <c r="X442" i="1" s="1"/>
  <c r="R442" i="1"/>
  <c r="V442" i="1" s="1"/>
  <c r="S442" i="1"/>
  <c r="Z442" i="1" s="1"/>
  <c r="Q441" i="1"/>
  <c r="U441" i="1"/>
  <c r="Y441" i="1" s="1"/>
  <c r="S441" i="1"/>
  <c r="Z441" i="1" s="1"/>
  <c r="T441" i="1"/>
  <c r="X441" i="1" s="1"/>
  <c r="R441" i="1"/>
  <c r="V441" i="1" s="1"/>
  <c r="S409" i="1"/>
  <c r="Z409" i="1" s="1"/>
  <c r="Q409" i="1"/>
  <c r="R409" i="1"/>
  <c r="V409" i="1" s="1"/>
  <c r="T409" i="1"/>
  <c r="X409" i="1" s="1"/>
  <c r="U409" i="1"/>
  <c r="Y409" i="1" s="1"/>
  <c r="Q225" i="1"/>
  <c r="U225" i="1"/>
  <c r="Y225" i="1" s="1"/>
  <c r="T225" i="1"/>
  <c r="X225" i="1" s="1"/>
  <c r="R225" i="1"/>
  <c r="V225" i="1" s="1"/>
  <c r="S225" i="1"/>
  <c r="Z225" i="1" s="1"/>
  <c r="T454" i="1"/>
  <c r="X454" i="1" s="1"/>
  <c r="Q454" i="1"/>
  <c r="R454" i="1"/>
  <c r="V454" i="1" s="1"/>
  <c r="S454" i="1"/>
  <c r="Z454" i="1" s="1"/>
  <c r="U454" i="1"/>
  <c r="Y454" i="1" s="1"/>
  <c r="S524" i="1"/>
  <c r="Z524" i="1" s="1"/>
  <c r="U524" i="1"/>
  <c r="Y524" i="1" s="1"/>
  <c r="Q524" i="1"/>
  <c r="R524" i="1"/>
  <c r="V524" i="1" s="1"/>
  <c r="T524" i="1"/>
  <c r="X524" i="1" s="1"/>
  <c r="Q103" i="1"/>
  <c r="U103" i="1"/>
  <c r="Y103" i="1" s="1"/>
  <c r="R103" i="1"/>
  <c r="V103" i="1" s="1"/>
  <c r="S103" i="1"/>
  <c r="Z103" i="1" s="1"/>
  <c r="T103" i="1"/>
  <c r="X103" i="1" s="1"/>
  <c r="T114" i="1"/>
  <c r="X114" i="1" s="1"/>
  <c r="Q114" i="1"/>
  <c r="U114" i="1"/>
  <c r="Y114" i="1" s="1"/>
  <c r="R114" i="1"/>
  <c r="V114" i="1" s="1"/>
  <c r="S114" i="1"/>
  <c r="Z114" i="1" s="1"/>
  <c r="T16" i="1"/>
  <c r="X16" i="1" s="1"/>
  <c r="Q16" i="1"/>
  <c r="U16" i="1"/>
  <c r="Y16" i="1" s="1"/>
  <c r="S16" i="1"/>
  <c r="Z16" i="1" s="1"/>
  <c r="R16" i="1"/>
  <c r="V16" i="1" s="1"/>
  <c r="Q485" i="1"/>
  <c r="U485" i="1"/>
  <c r="Y485" i="1" s="1"/>
  <c r="R485" i="1"/>
  <c r="V485" i="1" s="1"/>
  <c r="S485" i="1"/>
  <c r="Z485" i="1" s="1"/>
  <c r="T485" i="1"/>
  <c r="X485" i="1" s="1"/>
  <c r="Q150" i="1"/>
  <c r="U150" i="1"/>
  <c r="Y150" i="1" s="1"/>
  <c r="R150" i="1"/>
  <c r="V150" i="1" s="1"/>
  <c r="S150" i="1"/>
  <c r="Z150" i="1" s="1"/>
  <c r="T150" i="1"/>
  <c r="X150" i="1" s="1"/>
  <c r="Q24" i="1"/>
  <c r="U24" i="1"/>
  <c r="Y24" i="1" s="1"/>
  <c r="R24" i="1"/>
  <c r="V24" i="1" s="1"/>
  <c r="S24" i="1"/>
  <c r="Z24" i="1" s="1"/>
  <c r="T24" i="1"/>
  <c r="X24" i="1" s="1"/>
  <c r="Q105" i="1"/>
  <c r="U105" i="1"/>
  <c r="Y105" i="1" s="1"/>
  <c r="R105" i="1"/>
  <c r="V105" i="1" s="1"/>
  <c r="S105" i="1"/>
  <c r="Z105" i="1" s="1"/>
  <c r="T105" i="1"/>
  <c r="X105" i="1" s="1"/>
  <c r="S120" i="1"/>
  <c r="Z120" i="1" s="1"/>
  <c r="T120" i="1"/>
  <c r="X120" i="1" s="1"/>
  <c r="Q120" i="1"/>
  <c r="U120" i="1"/>
  <c r="Y120" i="1" s="1"/>
  <c r="R120" i="1"/>
  <c r="V120" i="1" s="1"/>
  <c r="Q265" i="1"/>
  <c r="S265" i="1"/>
  <c r="Z265" i="1" s="1"/>
  <c r="T265" i="1"/>
  <c r="X265" i="1" s="1"/>
  <c r="R265" i="1"/>
  <c r="V265" i="1" s="1"/>
  <c r="U265" i="1"/>
  <c r="Y265" i="1" s="1"/>
  <c r="S325" i="1"/>
  <c r="Z325" i="1" s="1"/>
  <c r="Q325" i="1"/>
  <c r="R325" i="1"/>
  <c r="V325" i="1" s="1"/>
  <c r="U325" i="1"/>
  <c r="Y325" i="1" s="1"/>
  <c r="T325" i="1"/>
  <c r="X325" i="1" s="1"/>
  <c r="Q204" i="1"/>
  <c r="U204" i="1"/>
  <c r="Y204" i="1" s="1"/>
  <c r="T204" i="1"/>
  <c r="X204" i="1" s="1"/>
  <c r="S204" i="1"/>
  <c r="Z204" i="1" s="1"/>
  <c r="R204" i="1"/>
  <c r="V204" i="1" s="1"/>
  <c r="S336" i="1"/>
  <c r="Z336" i="1" s="1"/>
  <c r="Q336" i="1"/>
  <c r="R336" i="1"/>
  <c r="V336" i="1" s="1"/>
  <c r="T336" i="1"/>
  <c r="X336" i="1" s="1"/>
  <c r="U336" i="1"/>
  <c r="Y336" i="1" s="1"/>
  <c r="R307" i="1"/>
  <c r="V307" i="1" s="1"/>
  <c r="U307" i="1"/>
  <c r="Y307" i="1" s="1"/>
  <c r="Q307" i="1"/>
  <c r="S307" i="1"/>
  <c r="Z307" i="1" s="1"/>
  <c r="T307" i="1"/>
  <c r="X307" i="1" s="1"/>
  <c r="Q171" i="1"/>
  <c r="T171" i="1"/>
  <c r="X171" i="1" s="1"/>
  <c r="S171" i="1"/>
  <c r="Z171" i="1" s="1"/>
  <c r="U171" i="1"/>
  <c r="Y171" i="1" s="1"/>
  <c r="R171" i="1"/>
  <c r="V171" i="1" s="1"/>
  <c r="S381" i="1"/>
  <c r="Z381" i="1" s="1"/>
  <c r="R381" i="1"/>
  <c r="V381" i="1" s="1"/>
  <c r="U381" i="1"/>
  <c r="Y381" i="1" s="1"/>
  <c r="Q381" i="1"/>
  <c r="T381" i="1"/>
  <c r="X381" i="1" s="1"/>
  <c r="T284" i="1"/>
  <c r="X284" i="1" s="1"/>
  <c r="Q284" i="1"/>
  <c r="U284" i="1"/>
  <c r="Y284" i="1" s="1"/>
  <c r="S284" i="1"/>
  <c r="Z284" i="1" s="1"/>
  <c r="R284" i="1"/>
  <c r="V284" i="1" s="1"/>
  <c r="R328" i="1"/>
  <c r="V328" i="1" s="1"/>
  <c r="S328" i="1"/>
  <c r="Z328" i="1" s="1"/>
  <c r="T328" i="1"/>
  <c r="X328" i="1" s="1"/>
  <c r="Q328" i="1"/>
  <c r="U328" i="1"/>
  <c r="Y328" i="1" s="1"/>
  <c r="T512" i="1"/>
  <c r="X512" i="1" s="1"/>
  <c r="R512" i="1"/>
  <c r="V512" i="1" s="1"/>
  <c r="Q512" i="1"/>
  <c r="S512" i="1"/>
  <c r="Z512" i="1" s="1"/>
  <c r="U512" i="1"/>
  <c r="Y512" i="1" s="1"/>
  <c r="T366" i="1"/>
  <c r="X366" i="1" s="1"/>
  <c r="S366" i="1"/>
  <c r="Z366" i="1" s="1"/>
  <c r="Q366" i="1"/>
  <c r="R366" i="1"/>
  <c r="V366" i="1" s="1"/>
  <c r="U366" i="1"/>
  <c r="Y366" i="1" s="1"/>
  <c r="V376" i="1" l="1"/>
  <c r="T75" i="1"/>
  <c r="X75" i="1" s="1"/>
  <c r="Q75" i="1"/>
  <c r="U95" i="1"/>
  <c r="Y95" i="1" s="1"/>
  <c r="Q529" i="1"/>
  <c r="T529" i="1"/>
  <c r="X529" i="1" s="1"/>
  <c r="R75" i="1"/>
  <c r="V75" i="1" s="1"/>
  <c r="Q95" i="1"/>
  <c r="R380" i="1"/>
  <c r="V380" i="1" s="1"/>
  <c r="S75" i="1"/>
  <c r="Z75" i="1" s="1"/>
  <c r="T95" i="1"/>
  <c r="X95" i="1" s="1"/>
  <c r="S529" i="1"/>
  <c r="Z529" i="1" s="1"/>
  <c r="S380" i="1"/>
  <c r="Z380" i="1" s="1"/>
  <c r="R529" i="1"/>
  <c r="V529" i="1" s="1"/>
  <c r="U380" i="1"/>
  <c r="Y380" i="1" s="1"/>
  <c r="T380" i="1"/>
  <c r="X380" i="1" s="1"/>
  <c r="V122" i="1"/>
  <c r="V122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<sst xmlns="http://schemas.openxmlformats.org/spreadsheetml/2006/main" count="1794" uniqueCount="882">
  <si>
    <t>Chateau Musar</t>
  </si>
  <si>
    <t xml:space="preserve"> </t>
  </si>
  <si>
    <t>Seghesio</t>
  </si>
  <si>
    <t>Jurtschhitsch</t>
  </si>
  <si>
    <t>Copenhagen</t>
  </si>
  <si>
    <t>5cl</t>
  </si>
  <si>
    <t>10cl</t>
  </si>
  <si>
    <t>Nautilus</t>
  </si>
  <si>
    <t>Soalheiro Granit</t>
  </si>
  <si>
    <t>Poliziano</t>
  </si>
  <si>
    <t>Pierreux</t>
  </si>
  <si>
    <t>Bardolino</t>
  </si>
  <si>
    <t>Mothers Milk</t>
  </si>
  <si>
    <t>Briccotondo</t>
  </si>
  <si>
    <t>Poulsard</t>
  </si>
  <si>
    <t>Kelman</t>
  </si>
  <si>
    <t>Clothilde Davenne</t>
  </si>
  <si>
    <t>Lange Rosso</t>
  </si>
  <si>
    <t>Cline</t>
  </si>
  <si>
    <t>Villa Antinori</t>
  </si>
  <si>
    <t>Gardo&amp;Morris</t>
  </si>
  <si>
    <t>Vicar´s Choice</t>
  </si>
  <si>
    <t>Saperavi</t>
  </si>
  <si>
    <t>Navaherreros</t>
  </si>
  <si>
    <t>Delas</t>
  </si>
  <si>
    <t>Mouton Cadet</t>
  </si>
  <si>
    <t>Alentejano</t>
  </si>
  <si>
    <t>Montepulciano</t>
  </si>
  <si>
    <t>Rkatsiteli</t>
  </si>
  <si>
    <t>Setubal</t>
  </si>
  <si>
    <t>Dessert de Luxe</t>
  </si>
  <si>
    <t>Rully</t>
  </si>
  <si>
    <t>No Name</t>
  </si>
  <si>
    <t>Mont Redon</t>
  </si>
  <si>
    <t>Martini</t>
  </si>
  <si>
    <t>Tondonia</t>
  </si>
  <si>
    <t>Territorio</t>
  </si>
  <si>
    <t>Oddero Barolo</t>
  </si>
  <si>
    <t>Keller Riesling</t>
  </si>
  <si>
    <t>Jura Chardonnay</t>
  </si>
  <si>
    <t>Berlucci´</t>
  </si>
  <si>
    <t>Crem de Chenin</t>
  </si>
  <si>
    <t>Dr L Beerenauslese</t>
  </si>
  <si>
    <t>Churchill Port</t>
  </si>
  <si>
    <t>Kriechel Sonnenberg</t>
  </si>
  <si>
    <t>Bruno Rocca</t>
  </si>
  <si>
    <t>Val di Suga Brunello</t>
  </si>
  <si>
    <t>Montelena cab</t>
  </si>
  <si>
    <t>Tignanello</t>
  </si>
  <si>
    <t>Montelena Ch</t>
  </si>
  <si>
    <t>Radikon</t>
  </si>
  <si>
    <t>DeAetna</t>
  </si>
  <si>
    <t>WM Common People</t>
  </si>
  <si>
    <t>WM Meat Leaf</t>
  </si>
  <si>
    <t>WM Gimme Gimme</t>
  </si>
  <si>
    <t>WM Skinny Love</t>
  </si>
  <si>
    <t>WM Furmint</t>
  </si>
  <si>
    <t>WM Single-Moms</t>
  </si>
  <si>
    <t>Marrans</t>
  </si>
  <si>
    <t>Galic PN</t>
  </si>
  <si>
    <t>Mercurey</t>
  </si>
  <si>
    <t>P.Lex Barbera</t>
  </si>
  <si>
    <t>P.lex Lange</t>
  </si>
  <si>
    <t>P.Lex Barolo</t>
  </si>
  <si>
    <t>Bartoli Barolo</t>
  </si>
  <si>
    <t>Bartoli Lange</t>
  </si>
  <si>
    <t>Le Chef</t>
  </si>
  <si>
    <t>Boom Boom</t>
  </si>
  <si>
    <t>Slanghoek Shiraz</t>
  </si>
  <si>
    <t>Slanghoek Pinotage</t>
  </si>
  <si>
    <t>Zlatan Crljenak</t>
  </si>
  <si>
    <t>Zavier CndP</t>
  </si>
  <si>
    <t>Black Stallion Cab</t>
  </si>
  <si>
    <t>Lohas vit</t>
  </si>
  <si>
    <t>Butcher röd</t>
  </si>
  <si>
    <t>Kvazinger Tokaj</t>
  </si>
  <si>
    <t>Loimer Riesling</t>
  </si>
  <si>
    <t>Christmann Riesling</t>
  </si>
  <si>
    <t>Galic Ch</t>
  </si>
  <si>
    <t>Slanghoek Ch</t>
  </si>
  <si>
    <t>Stoneleigh</t>
  </si>
  <si>
    <t>Zlatan Posip</t>
  </si>
  <si>
    <t>Mionetto Luxury</t>
  </si>
  <si>
    <t>Solter sekt</t>
  </si>
  <si>
    <t>Pierre Peters</t>
  </si>
  <si>
    <t>Guldkula</t>
  </si>
  <si>
    <t>Slanghoek Noble</t>
  </si>
  <si>
    <t>Real Tesoro Sherry</t>
  </si>
  <si>
    <t>Graillot Crosez H</t>
  </si>
  <si>
    <t xml:space="preserve">  </t>
  </si>
  <si>
    <t>Marko</t>
  </si>
  <si>
    <t>Wörner</t>
  </si>
  <si>
    <t>Seckinger 1-tal</t>
  </si>
  <si>
    <t>Felton Road Ch</t>
  </si>
  <si>
    <t>Meursault</t>
  </si>
  <si>
    <t>Borgogno Barolo</t>
  </si>
  <si>
    <t>Taittinger</t>
  </si>
  <si>
    <t>Bollinger</t>
  </si>
  <si>
    <t>Pol Roger</t>
  </si>
  <si>
    <t>Falcata</t>
  </si>
  <si>
    <t>Krems orange</t>
  </si>
  <si>
    <t>Lange Rosato</t>
  </si>
  <si>
    <t>Radikon Jakot</t>
  </si>
  <si>
    <t>Odd Lot</t>
  </si>
  <si>
    <t>Giulia Negri</t>
  </si>
  <si>
    <t>Becker Spätlese</t>
  </si>
  <si>
    <t>Anarchie</t>
  </si>
  <si>
    <t>Paradiesgarten</t>
  </si>
  <si>
    <t>Griesel Riesling</t>
  </si>
  <si>
    <t>Griesel BdN</t>
  </si>
  <si>
    <t>Griesel BdB</t>
  </si>
  <si>
    <t>Griesel Rosé</t>
  </si>
  <si>
    <t>Tutto Anfora</t>
  </si>
  <si>
    <t>Joiseph BFF</t>
  </si>
  <si>
    <t>Tondonia vit</t>
  </si>
  <si>
    <t>Slanghoek SB</t>
  </si>
  <si>
    <t>WM Syrah</t>
  </si>
  <si>
    <t>Dönnhof Riesling</t>
  </si>
  <si>
    <t>De Beys Bekaa</t>
  </si>
  <si>
    <t>Marin</t>
  </si>
  <si>
    <t>Bertrand Gris Rose</t>
  </si>
  <si>
    <t>Bolllinger halv</t>
  </si>
  <si>
    <t>Pol Roger halv</t>
  </si>
  <si>
    <t>Roederer</t>
  </si>
  <si>
    <t>Roederer halv</t>
  </si>
  <si>
    <t>Minuty</t>
  </si>
  <si>
    <t>Pfister Maceration</t>
  </si>
  <si>
    <t>Kopke 1989</t>
  </si>
  <si>
    <t>Claim</t>
  </si>
  <si>
    <t>Lytton Springs</t>
  </si>
  <si>
    <t>East Bench</t>
  </si>
  <si>
    <t>Occidental</t>
  </si>
  <si>
    <t>Guimaro Ribera Sacra</t>
  </si>
  <si>
    <t>Littkle K</t>
  </si>
  <si>
    <t>El Esteco</t>
  </si>
  <si>
    <t>Otxaran</t>
  </si>
  <si>
    <t>Garage</t>
  </si>
  <si>
    <t xml:space="preserve">Julienas </t>
  </si>
  <si>
    <t>Bencze</t>
  </si>
  <si>
    <t>Moscato Nivole</t>
  </si>
  <si>
    <t>Loxarel a Pel</t>
  </si>
  <si>
    <t>Moscato Doglia</t>
  </si>
  <si>
    <t>Promis</t>
  </si>
  <si>
    <t>Glup</t>
  </si>
  <si>
    <t>Ca di Pian</t>
  </si>
  <si>
    <t xml:space="preserve">Constanzo 2017 </t>
  </si>
  <si>
    <t>Tear of the Pine</t>
  </si>
  <si>
    <t>Xinomavro</t>
  </si>
  <si>
    <t>The Grape Collective</t>
  </si>
  <si>
    <t>Lambrusco</t>
  </si>
  <si>
    <t>Särtshöga</t>
  </si>
  <si>
    <t>GB Rosé</t>
  </si>
  <si>
    <t>Weinbach Gentil</t>
  </si>
  <si>
    <t>Tornatore Etna Rosso</t>
  </si>
  <si>
    <t>Gloria</t>
  </si>
  <si>
    <t>Moscato Vajra</t>
  </si>
  <si>
    <t>Mas la Plana</t>
  </si>
  <si>
    <t>Felton Pinot</t>
  </si>
  <si>
    <t>MCK</t>
  </si>
  <si>
    <t>Bourgogne Ch</t>
  </si>
  <si>
    <t>Clementi Valpolicella</t>
  </si>
  <si>
    <t>Cote Rotie Guigal</t>
  </si>
  <si>
    <t>Rupestre sassella</t>
  </si>
  <si>
    <t>Toccacielo lambrusco</t>
  </si>
  <si>
    <t>Saint Veran</t>
  </si>
  <si>
    <t>Kumeu River</t>
  </si>
  <si>
    <t>Phaunus Pet Nat</t>
  </si>
  <si>
    <t>Kalkspitz</t>
  </si>
  <si>
    <t>Raventos i Blanc</t>
  </si>
  <si>
    <t>Högberga Merlot</t>
  </si>
  <si>
    <t>Blush</t>
  </si>
  <si>
    <t>Rosabella Rosato</t>
  </si>
  <si>
    <t>Astobiza</t>
  </si>
  <si>
    <t>Bovio Dolcetto</t>
  </si>
  <si>
    <t>Winkl Savignon</t>
  </si>
  <si>
    <t>OTAZU</t>
  </si>
  <si>
    <t>Louro Godello</t>
  </si>
  <si>
    <t>Leonor Sherry</t>
  </si>
  <si>
    <t>Sauska</t>
  </si>
  <si>
    <t>Gamlitz</t>
  </si>
  <si>
    <t>Handwerk</t>
  </si>
  <si>
    <t>Planeta</t>
  </si>
  <si>
    <t>Nostos</t>
  </si>
  <si>
    <t>Palmiet</t>
  </si>
  <si>
    <t>Boya</t>
  </si>
  <si>
    <t>Ojai Syrah</t>
  </si>
  <si>
    <t>Ojai Riesling</t>
  </si>
  <si>
    <t>Chinon</t>
  </si>
  <si>
    <t>Love you bunches</t>
  </si>
  <si>
    <t>Pierre Girard CB</t>
  </si>
  <si>
    <t xml:space="preserve">Susucaru  </t>
  </si>
  <si>
    <t>Storm PN</t>
  </si>
  <si>
    <t>Bibo 2018</t>
  </si>
  <si>
    <t>Bibo 2016</t>
  </si>
  <si>
    <t>Moscato Le Fronde</t>
  </si>
  <si>
    <t>Klagshamn Lucky star</t>
  </si>
  <si>
    <t>Arley Bank Gris on skins</t>
  </si>
  <si>
    <t xml:space="preserve">Phaunus Aphros </t>
  </si>
  <si>
    <t>Keller O Bassgeige</t>
  </si>
  <si>
    <t>Marchese Antinori</t>
  </si>
  <si>
    <t>La Guita Manzanilla</t>
  </si>
  <si>
    <t>Bertrand Rivesaltes</t>
  </si>
  <si>
    <t>Ekliptika</t>
  </si>
  <si>
    <t>Guerlet Deguerne</t>
  </si>
  <si>
    <t>Särtshöga Cidre</t>
  </si>
  <si>
    <t>Concellos Godello</t>
  </si>
  <si>
    <t>Vina Ardanza</t>
  </si>
  <si>
    <t>Benje Tinto Teneriffa</t>
  </si>
  <si>
    <t>à Rina Etna Rosso</t>
  </si>
  <si>
    <t>Valiano Cianti Classico</t>
  </si>
  <si>
    <t>Le Poiane Ripassso</t>
  </si>
  <si>
    <t>Kriechel Spätburgunder</t>
  </si>
  <si>
    <t>Gut Oggau Timotheus</t>
  </si>
  <si>
    <t>Gut Oggau Josephine</t>
  </si>
  <si>
    <t>Gut Oggau Atanasius</t>
  </si>
  <si>
    <t>Gut Oggau Winifred</t>
  </si>
  <si>
    <t>Gut Oggau Theodora</t>
  </si>
  <si>
    <t>Butcher vit</t>
  </si>
  <si>
    <t>Stora Boråkra</t>
  </si>
  <si>
    <t>Kriechel WB</t>
  </si>
  <si>
    <t>Kriechel Riesling</t>
  </si>
  <si>
    <t>Soalheiro</t>
  </si>
  <si>
    <t>Rijkaert Jura Ch</t>
  </si>
  <si>
    <t>Kriechel BdN</t>
  </si>
  <si>
    <t>Vouvray CB</t>
  </si>
  <si>
    <t>Kullaberg Immelen</t>
  </si>
  <si>
    <t>Les Cormiers CB</t>
  </si>
  <si>
    <t>Keller Scheurebe</t>
  </si>
  <si>
    <t>La Louviere</t>
  </si>
  <si>
    <t>WM Punkdrömmar</t>
  </si>
  <si>
    <t>Cava BdN 1+1=3</t>
  </si>
  <si>
    <t>Le Poiane Amarone</t>
  </si>
  <si>
    <t>Fontanafredda Alta Langa</t>
  </si>
  <si>
    <t>Andres Riesling</t>
  </si>
  <si>
    <t>Ch Charmail</t>
  </si>
  <si>
    <t>Thivin Gamay Noir</t>
  </si>
  <si>
    <t>Kullaberg Josefinelust</t>
  </si>
  <si>
    <t>Milan NestarecJuicy Fruit</t>
  </si>
  <si>
    <t>Stora Horn Klinten</t>
  </si>
  <si>
    <t>Fontanafredda La Rosa</t>
  </si>
  <si>
    <t>Loxarel Saniger</t>
  </si>
  <si>
    <t>Milan Nestarec Nach</t>
  </si>
  <si>
    <t>Noble Vine 446</t>
  </si>
  <si>
    <t>Noble Vine  667</t>
  </si>
  <si>
    <t>Flyinge Pegasus</t>
  </si>
  <si>
    <t>Finca el Puig Priorat</t>
  </si>
  <si>
    <t>Snårestad Sen Skörd</t>
  </si>
  <si>
    <t>Snårestad Brandgul</t>
  </si>
  <si>
    <t>Les Ursulines</t>
  </si>
  <si>
    <t>Assyrtiko Alepotrypa</t>
  </si>
  <si>
    <t>Gorro Alvarinho</t>
  </si>
  <si>
    <t>Nerocapitano Frappato</t>
  </si>
  <si>
    <t>Nieport Nat Cool Branco</t>
  </si>
  <si>
    <t>Bosconia 2009</t>
  </si>
  <si>
    <t>Pyritis</t>
  </si>
  <si>
    <t>Sybille Kuntz Riesling</t>
  </si>
  <si>
    <t>Ridge Geyserville</t>
  </si>
  <si>
    <t>David&amp;Nadia Grenache</t>
  </si>
  <si>
    <t>Albahra Envinate</t>
  </si>
  <si>
    <t>4 Kilos</t>
  </si>
  <si>
    <t>Touriga Vai Nua</t>
  </si>
  <si>
    <t>Savage Red</t>
  </si>
  <si>
    <t>Remus Taille aux Loups</t>
  </si>
  <si>
    <t>Empire of Dirt CS</t>
  </si>
  <si>
    <t>Empire of Dirt Syrah</t>
  </si>
  <si>
    <t>Kutch PN Sonoma County</t>
  </si>
  <si>
    <t>Hauts Baigneux CB</t>
  </si>
  <si>
    <t>Kutch PN Sonoma Coast</t>
  </si>
  <si>
    <t>Siguilia</t>
  </si>
  <si>
    <t xml:space="preserve">Constanzo 2019 </t>
  </si>
  <si>
    <t>Mullineux Syrah</t>
  </si>
  <si>
    <t>Yann Chave Crozes-H</t>
  </si>
  <si>
    <t>Puszta Libre!</t>
  </si>
  <si>
    <t>Kuhn Spätburgunder</t>
  </si>
  <si>
    <t>Monteraponi Chianti</t>
  </si>
  <si>
    <t>Weinbach Riesling</t>
  </si>
  <si>
    <t>Zestos   Garnacha</t>
  </si>
  <si>
    <t xml:space="preserve">Nicolas Brobergiere </t>
  </si>
  <si>
    <t>Terroir Sauvage Blanc</t>
  </si>
  <si>
    <t>Duweltje CB</t>
  </si>
  <si>
    <t>Gassier Cotes du Rhone</t>
  </si>
  <si>
    <t>Henri Maillart</t>
  </si>
  <si>
    <t>Eins Zwei Dry</t>
  </si>
  <si>
    <t>Diego Conterno Barolo</t>
  </si>
  <si>
    <t xml:space="preserve">Kraftfullt vulkanvin från Etna på Nerello Mascalese </t>
  </si>
  <si>
    <t>Bärigt vulkanvin från Mallorca på Cellet</t>
  </si>
  <si>
    <t>Smakrik Garnacha</t>
  </si>
  <si>
    <t xml:space="preserve">Funkig tysk på Sylvaner </t>
  </si>
  <si>
    <t>Krispig riesling helt enkelt</t>
  </si>
  <si>
    <t xml:space="preserve">Orange fast rosa, fast inget rosé </t>
  </si>
  <si>
    <t>Pinchos-vin</t>
  </si>
  <si>
    <t>Aleppotallar och oregano. Till Santorini på en klunk</t>
  </si>
  <si>
    <t>En solig dag vid Gardasjön</t>
  </si>
  <si>
    <t>Envinate-gängets vulkanvin från Teneriffa</t>
  </si>
  <si>
    <t>Drygt 35 års väntan på att drickas upp</t>
  </si>
  <si>
    <t>Bubbel-riesling</t>
  </si>
  <si>
    <t>Pinot-dopad riesling</t>
  </si>
  <si>
    <t>Vinnaren i Meetly´s storhus-provning</t>
  </si>
  <si>
    <t>Kraftfull Barolo från 2015</t>
  </si>
  <si>
    <t>Härlig Rioja i klassisk stil</t>
  </si>
  <si>
    <t>Chardonnay från Chablisienne-kollektivet</t>
  </si>
  <si>
    <t>Barbera-frukt med Nebbiolo-tanniner</t>
  </si>
  <si>
    <t>Ekbefriad, svalodlad havsnära pinot från Chile</t>
  </si>
  <si>
    <t>Folkets vin, passar till allt</t>
  </si>
  <si>
    <t>Stram Barbaresco</t>
  </si>
  <si>
    <t>Drickfärdig Bordeaux</t>
  </si>
  <si>
    <t>Cab som rockar</t>
  </si>
  <si>
    <t>Naturvin på Bordeaux-blend från Libanon. Extra allt</t>
  </si>
  <si>
    <t>Smarrig syradriven Cab Franc</t>
  </si>
  <si>
    <t>Claim + äppelpaj=sant</t>
  </si>
  <si>
    <t>Bra koncentration från höghöjdsodlingar utan druvtorkning</t>
  </si>
  <si>
    <t>Fruktig men inte syltig</t>
  </si>
  <si>
    <t>Gillar man Chardonnay gillar man det här</t>
  </si>
  <si>
    <t>Nerello Mascalese light</t>
  </si>
  <si>
    <t>Nerello Mascalese heavy</t>
  </si>
  <si>
    <t>Bordeaux-style från Libanon</t>
  </si>
  <si>
    <t>Diego Conternos instegsvin, hintar om vad Barolo erbjuder</t>
  </si>
  <si>
    <t>Riktigt god söt riesling från Mosel</t>
  </si>
  <si>
    <t>Snygg riesling med sötma till asiatiskt</t>
  </si>
  <si>
    <t>För dem som ännu inte är mogna för en kabinett</t>
  </si>
  <si>
    <t xml:space="preserve">Modern sydafrikansk Chenin </t>
  </si>
  <si>
    <t>Najs riesling helt enkelt</t>
  </si>
  <si>
    <t>Biodynamisk, drickfärdig Bordeaux-blend från sydafrika</t>
  </si>
  <si>
    <t>Varmblodig GSM på spanska</t>
  </si>
  <si>
    <t>Kan Chardonnay bli bättre än så här?</t>
  </si>
  <si>
    <t>Kraftfull drickfärdig Priorat</t>
  </si>
  <si>
    <t>Topp 3 bland svenska viner</t>
  </si>
  <si>
    <t>Bojo-favorit</t>
  </si>
  <si>
    <t>2001; börjar bli drickmogen</t>
  </si>
  <si>
    <t>Moscato dÁsti, perfekt till bäriga desserter</t>
  </si>
  <si>
    <t>Fyllig GSM i typisk Rhone-stil</t>
  </si>
  <si>
    <t>Perfekt insteg till Nebbiolo-träsket</t>
  </si>
  <si>
    <t>Hörs ju att det här ska drickas i stora klunkar i gott sällskap</t>
  </si>
  <si>
    <t xml:space="preserve">lätt funkig naturvinsalvarinho </t>
  </si>
  <si>
    <t>Tyskt kvalitetsbubbel på Riesling</t>
  </si>
  <si>
    <t>Tyskt kvalitetsbubbel på Pinot</t>
  </si>
  <si>
    <t>Tyskt kvalitetsbubbel på Pinot, med lite skalkontakt</t>
  </si>
  <si>
    <t xml:space="preserve">Brut Selection, härlig odlarchampagne </t>
  </si>
  <si>
    <t>Frisk och lätt Mencia</t>
  </si>
  <si>
    <t>Den unga damen som tar alla med storm</t>
  </si>
  <si>
    <t>Stilig kvinna som åldrats med pondus</t>
  </si>
  <si>
    <t>Familjens ledare; stark, kraftfull och balanserad</t>
  </si>
  <si>
    <t>Lite blyg men charmig för dem som lär känna henne</t>
  </si>
  <si>
    <t>Den populära killen med dolda talanger</t>
  </si>
  <si>
    <t>vilat sig i form på jästfällningen i åtta år.</t>
  </si>
  <si>
    <t>Svenskproducerat på merlot-druvor från toscana</t>
  </si>
  <si>
    <t>Josig naturvins-blaufränkish</t>
  </si>
  <si>
    <t>Juvlig Beaujoulois</t>
  </si>
  <si>
    <t>Fruktig och smakrik rose från österrike</t>
  </si>
  <si>
    <t>Mineralisk pet-nat</t>
  </si>
  <si>
    <t>Sydtysk spätburgunder medkörsbär</t>
  </si>
  <si>
    <t>2019 Gör Keller eller Dönnhof bästa krisp-rieslingen?</t>
  </si>
  <si>
    <t>2019 smarrig kabinett på scheurebe</t>
  </si>
  <si>
    <t>100% tourega national. fyllig och mjuk</t>
  </si>
  <si>
    <t>Svensk rose på rondo. funkar fint</t>
  </si>
  <si>
    <t>I 32 år har den väntat på dig</t>
  </si>
  <si>
    <t>Insteg i orange-vins-världen</t>
  </si>
  <si>
    <t>Vitt på spätburgunder! Som en bärig riesling</t>
  </si>
  <si>
    <t>Mer aromatik än syra, för omväxlings skull</t>
  </si>
  <si>
    <t>Favorit-pinot i burgundisk stil med tysk precision</t>
  </si>
  <si>
    <t>Prestige-varianten av nedanstående</t>
  </si>
  <si>
    <t>Aromatisk pinot blanc på tyska</t>
  </si>
  <si>
    <t>Kompromisslös Solaris. Borde serveras på nobelmiddagen</t>
  </si>
  <si>
    <t>Härlig solaris-skumpa som står och vilar sig i form</t>
  </si>
  <si>
    <t>Nya-zeeländsk chardonnay med ananas och brynt smör</t>
  </si>
  <si>
    <t xml:space="preserve">Biodynamisk oekad lyx-pinot från Reingau </t>
  </si>
  <si>
    <t>Sybille Kuntz Pet-nat</t>
  </si>
  <si>
    <t>Amerikansk kraft-pinot i toppform</t>
  </si>
  <si>
    <t>Torr och krispig</t>
  </si>
  <si>
    <t>Fet vit bordeaux</t>
  </si>
  <si>
    <t xml:space="preserve"> Rött bubbel kan ju vara riktigt gott! Flytande godispåse</t>
  </si>
  <si>
    <t>Fyllig amarone utan sverige-sötman</t>
  </si>
  <si>
    <t>Fyllig ripasso utan sverige-sötman</t>
  </si>
  <si>
    <t>Tyskt hantverk på tempranillo; tyglat temperament</t>
  </si>
  <si>
    <t>Torr sherry till tapas</t>
  </si>
  <si>
    <t>Chenin blanc från sitt ursprung i samour i loiredalen</t>
  </si>
  <si>
    <t>Vit Bourgogne, chardonnay förstås, med rondör</t>
  </si>
  <si>
    <t>Washington state-syrah</t>
  </si>
  <si>
    <t>Mellanklassen i Rafael Palacios `Godello-projekt</t>
  </si>
  <si>
    <t>Josig Sonoma-sangiovese</t>
  </si>
  <si>
    <t>Gott basbubbel gjort på riktigt vis</t>
  </si>
  <si>
    <t>Premiumvarianten med längre tid på jästfällningen</t>
  </si>
  <si>
    <t>mini-super-toscanare</t>
  </si>
  <si>
    <t>Lätt och fin Bojo</t>
  </si>
  <si>
    <t>Drickfärdig Napa-cab</t>
  </si>
  <si>
    <t>Rioja-vinernas urmoder</t>
  </si>
  <si>
    <t>Oekad, druvtypisk Pinot</t>
  </si>
  <si>
    <t>Ytterligare en washington-state-syrah från Charles Smith</t>
  </si>
  <si>
    <t>vit Gran-cru-Bourgogne</t>
  </si>
  <si>
    <t>Tjeckisk josig frukt på chardonnay och pinot blanc</t>
  </si>
  <si>
    <t>Provence-rose i Birgitte-Bardot-inspirerad flaska</t>
  </si>
  <si>
    <t>Misty Cove SB</t>
  </si>
  <si>
    <t>Druv- och platstypisk Souvignon blanc från nya zeeland</t>
  </si>
  <si>
    <t>Spöade skiten ur franska eliten i Paris Judjement 1976</t>
  </si>
  <si>
    <t>Napa-Cab-brorsan till nedanstående</t>
  </si>
  <si>
    <t>Välgjord och smakrik Cianti från duktig hantverkare</t>
  </si>
  <si>
    <t>Smaskens till Meetly´s marängbakelse med blåbär!</t>
  </si>
  <si>
    <t>Kraftpaket från stigande stjärna i det moderna Sydafrika</t>
  </si>
  <si>
    <t>Riktigt bra Nya-zeelands-pinot</t>
  </si>
  <si>
    <t>Fyllig Garnacha utan bråkiga tanniner</t>
  </si>
  <si>
    <t>Hyllad bra-pris-champagne</t>
  </si>
  <si>
    <t>Nieport Nat Cool</t>
  </si>
  <si>
    <t>Rött, pärlande naturvinsjuice från nya Nieport</t>
  </si>
  <si>
    <t>Mer från Portvinsproducenten som föryngrar sig</t>
  </si>
  <si>
    <t>Namnet en protest mot att vinet inte godkändes som Barolo</t>
  </si>
  <si>
    <t>Legendarisk Pinot från Sonoma</t>
  </si>
  <si>
    <t>Nästan svart juice på varmodlad Petit Syrah och Petit Verdot</t>
  </si>
  <si>
    <t>Hantverks-nebbiolo</t>
  </si>
  <si>
    <t>Ojai PN</t>
  </si>
  <si>
    <t>Underbart från Santa Barbara</t>
  </si>
  <si>
    <t>Såå god riesling!</t>
  </si>
  <si>
    <t xml:space="preserve">Toppratead Syrah </t>
  </si>
  <si>
    <t>Tempranillo-rose</t>
  </si>
  <si>
    <t>´Poppis på michelin-haken i Baskien, som är vinets hemort</t>
  </si>
  <si>
    <t>Bra barbera till bra pris</t>
  </si>
  <si>
    <t>Naturvin från vino verde på druvan Loureiro</t>
  </si>
  <si>
    <t>Chenin Blanc från Loire; örter, bivax, persika mm</t>
  </si>
  <si>
    <t>Fyllig Sangiovese från Vino Nobile di Montepulciano</t>
  </si>
  <si>
    <t>fatig och fet chardonnay från Bourgogne</t>
  </si>
  <si>
    <t>Super-toscanare från Gaja, som annars regerar i Barbaresco</t>
  </si>
  <si>
    <t>Lättklunkad naturvinsjuice</t>
  </si>
  <si>
    <t>Fantastisk Assyrtiko från Santorini</t>
  </si>
  <si>
    <t>Naturvin när det är som allra bäst. Italienskt</t>
  </si>
  <si>
    <t>Tapas-sherry</t>
  </si>
  <si>
    <t>Välgjord CB från Loire</t>
  </si>
  <si>
    <t>Naturvins-chardonnay från det trendiga och moderna Jura</t>
  </si>
  <si>
    <t>Vital alpnebbiolo</t>
  </si>
  <si>
    <t>Svenskt rödvin</t>
  </si>
  <si>
    <t>Pfalz-riesling av högsta klass</t>
  </si>
  <si>
    <t>Pfalz-riesling av högsta klass,Vingårdsläge</t>
  </si>
  <si>
    <t>Stram Zinfandel,gott till grillat</t>
  </si>
  <si>
    <t>Portugisisk kolasås i alkohol</t>
  </si>
  <si>
    <t>Lättdrucken, fyllig Nero dAvola</t>
  </si>
  <si>
    <t>Kraftfull, rökig Sydfafrikan</t>
  </si>
  <si>
    <t>Kraftfull, fyllig Sydafrikan</t>
  </si>
  <si>
    <t>Skalmacererad Solaris från Skåne</t>
  </si>
  <si>
    <t>Alvarinho från Vinho Verde; riktigt allroundvin</t>
  </si>
  <si>
    <t>Soalheiros premium-Alvarinho med extra mineralitet</t>
  </si>
  <si>
    <t>Soave Montesei</t>
  </si>
  <si>
    <t>Friskt från trendiga Soave. Garganega</t>
  </si>
  <si>
    <t>Solaris från Karlskrona</t>
  </si>
  <si>
    <t>Solaris från Hasslö i Blekinge skärgård.</t>
  </si>
  <si>
    <t>Komplex Pinot från Santa Barbara</t>
  </si>
  <si>
    <t>Washington-state-cab från rockiga Charles Smith</t>
  </si>
  <si>
    <t>Grym, lättextraherad Nerello Mascalese från Frank C</t>
  </si>
  <si>
    <t>Modern Mosel</t>
  </si>
  <si>
    <t>Underbart bubbel från Östgöta-slätten</t>
  </si>
  <si>
    <t>Torr lyxcider</t>
  </si>
  <si>
    <t>Elegant retsina med subtil smak av Aleppo-tall</t>
  </si>
  <si>
    <t xml:space="preserve">Smakrikt </t>
  </si>
  <si>
    <t>Elegant, lättextraherad Gamay från Boujoulais</t>
  </si>
  <si>
    <t xml:space="preserve">Håll-käften-super-toscanare </t>
  </si>
  <si>
    <t>Rött bubbel</t>
  </si>
  <si>
    <t>Rioja som det en gång var</t>
  </si>
  <si>
    <t>100%Touriga National. Fylligt med mjuka tanniner</t>
  </si>
  <si>
    <t>Sangiovese-klon i sin fulla kraft. Brunello färdig att dricka</t>
  </si>
  <si>
    <t>Torr fyllig cianti med klass</t>
  </si>
  <si>
    <t>Alcace-blandning med anor från 1600-talet</t>
  </si>
  <si>
    <t>Topp-riesling. Oljig, gulfruktig honung, petrolium</t>
  </si>
  <si>
    <t>Vårt val av hus-Sauvignon-blanc</t>
  </si>
  <si>
    <t>Mini-super-toscanare</t>
  </si>
  <si>
    <t>Från underbara stadsvineriet Wine Mechanics i Göteborg</t>
  </si>
  <si>
    <t>Friskt och krispigt</t>
  </si>
  <si>
    <t xml:space="preserve">En sån välgjord, modern Riesling som ska drickas ung </t>
  </si>
  <si>
    <t>Wine Mechanics tungviktare på Syrah från norra Rhone</t>
  </si>
  <si>
    <t>Fräck Blaufränkish</t>
  </si>
  <si>
    <t>Favorit-representant för pet-nat</t>
  </si>
  <si>
    <t>Skalmacererad Riesling</t>
  </si>
  <si>
    <t>Göteborgarna har verkligen lyckats</t>
  </si>
  <si>
    <t>2009 Trocken. Full av mogna riesling-toner</t>
  </si>
  <si>
    <t>Vill du besöka Loire, så är det här insteget</t>
  </si>
  <si>
    <t>Grekiskt med nebbiolo-vibbar</t>
  </si>
  <si>
    <t>Så god, fyllig ochlättdrucken. Passar till allt</t>
  </si>
  <si>
    <t>Zinfandel på Kroatiska</t>
  </si>
  <si>
    <t>Kroatiskt till grillad fisk</t>
  </si>
  <si>
    <t>Montsant winemakers</t>
  </si>
  <si>
    <t>Montsant omringar Priorat, lite modernare stil</t>
  </si>
  <si>
    <t>Callejuela La Chosa</t>
  </si>
  <si>
    <t>Penfolds Bin 150 Shiraz</t>
  </si>
  <si>
    <t>Gabaxo Olivier Riviere</t>
  </si>
  <si>
    <t>Sauvage Jura Cremant</t>
  </si>
  <si>
    <t>Kanonkop Pinotage</t>
  </si>
  <si>
    <t>Neroameta</t>
  </si>
  <si>
    <t>Kompassus BdN</t>
  </si>
  <si>
    <t>Gigondas Dom. Pesquier</t>
  </si>
  <si>
    <t>LesTerrasses</t>
  </si>
  <si>
    <t>ExtonPark</t>
  </si>
  <si>
    <t>Moulin-a-Vent</t>
  </si>
  <si>
    <t>Cecchi Classico</t>
  </si>
  <si>
    <t>Castro Candaz</t>
  </si>
  <si>
    <t>Thalarn</t>
  </si>
  <si>
    <t>Land of Saints PN</t>
  </si>
  <si>
    <t>Sauvignon Blanc med 8 månader på jästen; fylligt och örtigt</t>
  </si>
  <si>
    <t>Grenache Gris och Grenache Noir</t>
  </si>
  <si>
    <t>Riesling-bubbel</t>
  </si>
  <si>
    <t>Lättdrucken Gruner Veltliner för uteserveringen</t>
  </si>
  <si>
    <t>Vitt vin på sherrydruvor</t>
  </si>
  <si>
    <t>Mencia från Ribeira Sacra</t>
  </si>
  <si>
    <t>Välgjord Sangiovese från Toscanas hjärta</t>
  </si>
  <si>
    <t>Lättextraherad Grenache ljust rödfruktig likt en bra pinot</t>
  </si>
  <si>
    <t>Så elegant och lätt på criolla från mer än 60 år gamla stockar</t>
  </si>
  <si>
    <t>Engelskt bubbel i champagnestil, samma kalksten men svalare</t>
  </si>
  <si>
    <t>Modern Rioja på blandning av Tempranillo och Garnacha</t>
  </si>
  <si>
    <t>Rose på Spätburgunder med skön bärighet</t>
  </si>
  <si>
    <t>Fyllig GSM från grannen till Chateau Neuff du Pape</t>
  </si>
  <si>
    <t>Syrah-bomb från det berömda berget i norra Rhonedalen</t>
  </si>
  <si>
    <t>Smakrik Naturvins-chenin-blanc</t>
  </si>
  <si>
    <t>Grym Riesling från Reingau</t>
  </si>
  <si>
    <t>Kanonkap för dem som är torsk på riktiga rökare</t>
  </si>
  <si>
    <t>Spännande bubbel från Portugal på blå druvor</t>
  </si>
  <si>
    <t>Torr Manzanilla till tapas</t>
  </si>
  <si>
    <t>Lammershoeks Mysteries</t>
  </si>
  <si>
    <t>Smakrik och komplex Chenin Blanc</t>
  </si>
  <si>
    <t>Kryddig och mustig USA-Pinot</t>
  </si>
  <si>
    <t>Elegant kraftpaket från Priorat</t>
  </si>
  <si>
    <t>Spännande Riesling-blend från Piemonte</t>
  </si>
  <si>
    <t>Fyllig Gamay från Beaujolais</t>
  </si>
  <si>
    <t>Lätt och elegant från Cornelisens kompis på Etna</t>
  </si>
  <si>
    <t>Vårt val i Penfolds-portföljen</t>
  </si>
  <si>
    <t>Instegs-Bojo i den lättare stilen</t>
  </si>
  <si>
    <t>Spännande, komplext bubbel från Jura Chardonnay ochPinot</t>
  </si>
  <si>
    <t>Syrah från Katalonien</t>
  </si>
  <si>
    <t>Sauvignon Blanc från Italienska alperna</t>
  </si>
  <si>
    <t>Knoll Ried Pfaffenberg</t>
  </si>
  <si>
    <t>Zilavka KrsOrange</t>
  </si>
  <si>
    <t>Les Peuilles Chinon</t>
  </si>
  <si>
    <t>Munjebel Rosso CS</t>
  </si>
  <si>
    <t>Wild Yeast Ch Springfield</t>
  </si>
  <si>
    <t>Lalama Ribera Sacra</t>
  </si>
  <si>
    <t>Malleolus</t>
  </si>
  <si>
    <t>Le Cinciole cianti classico</t>
  </si>
  <si>
    <t>Ciapé Valli Unite</t>
  </si>
  <si>
    <t>Clandesti Blanc Fugitiu</t>
  </si>
  <si>
    <t>Podere Ortica</t>
  </si>
  <si>
    <t>Seckinger am  K</t>
  </si>
  <si>
    <t>Rutini</t>
  </si>
  <si>
    <t>Poggio al Ginepri</t>
  </si>
  <si>
    <t>Navaherreros Garnacha</t>
  </si>
  <si>
    <t>Ch Rochemorin</t>
  </si>
  <si>
    <t>Pike Road</t>
  </si>
  <si>
    <t>Lórange</t>
  </si>
  <si>
    <t>Gavi Il Rocchin di Zerbo</t>
  </si>
  <si>
    <t>Alto Moncayo Veraton</t>
  </si>
  <si>
    <t>Vallado Tawny Port</t>
  </si>
  <si>
    <t>Verduno Pelaverga</t>
  </si>
  <si>
    <t>Catena Zapata</t>
  </si>
  <si>
    <t>Dr Herman ET Auslese</t>
  </si>
  <si>
    <t>Bourgeuil Nuits d Ivresse</t>
  </si>
  <si>
    <t>Mengoba Las Botas</t>
  </si>
  <si>
    <t xml:space="preserve">Godello gamla stockar Bierzo 10 mån 150-åriga sherryfat </t>
  </si>
  <si>
    <t>Loire cab franc.Torra mörka bär. Hög syra</t>
  </si>
  <si>
    <t>Beyond Nebbiolo</t>
  </si>
  <si>
    <t>Santa Cruz de Coya</t>
  </si>
  <si>
    <t xml:space="preserve">Prestige-Malbec. Hög höjd och gamla stockar </t>
  </si>
  <si>
    <t>90 år gamla stockar. Hallonsaft för vuxna</t>
  </si>
  <si>
    <t>Kullaberg Askesäng</t>
  </si>
  <si>
    <t>Souvigner Gris och Solaris. Vita vinbär, vingummi, fat</t>
  </si>
  <si>
    <t xml:space="preserve">Rabl Rote erde Riesling </t>
  </si>
  <si>
    <t>oljig syra m vita vinbär och gräs</t>
  </si>
  <si>
    <t>Parfymerat smågodis</t>
  </si>
  <si>
    <t>Cab-franc-chinon importerad av Pompette</t>
  </si>
  <si>
    <t>Nerello Mascalese toppklass från Franks Hermitage</t>
  </si>
  <si>
    <t xml:space="preserve">Ribera-tempranillo från hög höjd och gamla stockar </t>
  </si>
  <si>
    <t xml:space="preserve">Systembolagets klockor räcker knappt till </t>
  </si>
  <si>
    <t>På prov</t>
  </si>
  <si>
    <t>94p av Robert Parker</t>
  </si>
  <si>
    <t>Smakrikt på Cortese från Piemonte</t>
  </si>
  <si>
    <t>Quintessence ch Pesquie</t>
  </si>
  <si>
    <t>syrah+grenache 50+. Kryddig och eldig</t>
  </si>
  <si>
    <t xml:space="preserve">Fyllig och komplex Petit Sirah </t>
  </si>
  <si>
    <t>Cab-franc från Mendoza</t>
  </si>
  <si>
    <t>Rödbärig, örtig, syrlig Pinot från svala Willamette, Oregon.</t>
  </si>
  <si>
    <t>Savigny les-Beaune</t>
  </si>
  <si>
    <t>Modern Ribera på Tempranillo. Kraftigt och mustigt</t>
  </si>
  <si>
    <t>Spicy på spontanjäst Chardonnay i betong. Krämigt utan ek</t>
  </si>
  <si>
    <t>Kraftig Pinot från premier cru-läge</t>
  </si>
  <si>
    <t>Merlot-dominerad bordeaux från toppåret 2015</t>
  </si>
  <si>
    <t>Österrikisk höjdar-kabinett</t>
  </si>
  <si>
    <t>Skalmacererad rieslingvmed lite semillion från australien</t>
  </si>
  <si>
    <t>Kryddigt och mustigt på mestadels Menzia</t>
  </si>
  <si>
    <t xml:space="preserve">Aphros friska biodynamiskt odlade Pet-nat </t>
  </si>
  <si>
    <t>Vår favorit bland storhus-chamagnerna</t>
  </si>
  <si>
    <t>Solaris i toppform</t>
  </si>
  <si>
    <t>San Fereolo2013</t>
  </si>
  <si>
    <t xml:space="preserve">Kraftfull och lite lagrad Dolcetto från Dogliani i Piemonte </t>
  </si>
  <si>
    <t>Nicolas Feuilatte 2014</t>
  </si>
  <si>
    <t>Gramona Imperial</t>
  </si>
  <si>
    <t>Corpinnat, Spaniens svar på Champagne</t>
  </si>
  <si>
    <t>Massolino Barolo</t>
  </si>
  <si>
    <t>Kraftfull, traditionell Nebbiolo.Tanniner,rosor och te</t>
  </si>
  <si>
    <t>WM Chit-chat Chenin</t>
  </si>
  <si>
    <t>Stiltypisk Chenin Blanc från Loire med honung och bivax</t>
  </si>
  <si>
    <t>Sito Moresco</t>
  </si>
  <si>
    <t>Bott Frigyes Kadarka</t>
  </si>
  <si>
    <t>Les Clous Jura Naturé</t>
  </si>
  <si>
    <t>San Fereolo Austri</t>
  </si>
  <si>
    <t>Niepoort Port</t>
  </si>
  <si>
    <t>Vitalba Romagna Albana</t>
  </si>
  <si>
    <t>Crystallum Ferrum</t>
  </si>
  <si>
    <t>David&amp;Nadia Pinotage</t>
  </si>
  <si>
    <t>Barolo Perno Riserva</t>
  </si>
  <si>
    <t>Max Mann Pinot Noir</t>
  </si>
  <si>
    <t>Solaris Hav</t>
  </si>
  <si>
    <t>Gutevin levide Rose</t>
  </si>
  <si>
    <t>Il seggio Poggio</t>
  </si>
  <si>
    <t>Attis Lias Finas</t>
  </si>
  <si>
    <t>Nadal Brut Nature</t>
  </si>
  <si>
    <t>Snårestad Röd Cuveé</t>
  </si>
  <si>
    <t>Ca di rajo SB</t>
  </si>
  <si>
    <t>Massifitti Suavia</t>
  </si>
  <si>
    <t>Wente CH</t>
  </si>
  <si>
    <t>Snårestad Rubrum</t>
  </si>
  <si>
    <t>Snårestad NY</t>
  </si>
  <si>
    <t>Foillard Bojo</t>
  </si>
  <si>
    <t>M Dudet Beaujolais villages2</t>
  </si>
  <si>
    <t>Sandi PN</t>
  </si>
  <si>
    <t>Sandi CH</t>
  </si>
  <si>
    <t>Zenato Garda Merlot</t>
  </si>
  <si>
    <t>Au bon climate Ch</t>
  </si>
  <si>
    <t>Ch Rahoul</t>
  </si>
  <si>
    <t>La Spinetta</t>
  </si>
  <si>
    <t>Georg Breuer Sauvage</t>
  </si>
  <si>
    <t>Le Bistrotteur Bojo</t>
  </si>
  <si>
    <t>Giani Doglia Moscato</t>
  </si>
  <si>
    <t>Quinta de Cidro</t>
  </si>
  <si>
    <t>Nedan från bästa vingårdsläget</t>
  </si>
  <si>
    <t>Kutch Chardonnay</t>
  </si>
  <si>
    <t>Komplex Chardonnay från Sonoma</t>
  </si>
  <si>
    <t>Smakrik Chardonnay i modern Santa-Barbara-stil</t>
  </si>
  <si>
    <t>Frisk, fräsh och välgjord Alvarino från Gallicien</t>
  </si>
  <si>
    <t>Elio Sandris Prestige-Nebbiolo för finsmakaren</t>
  </si>
  <si>
    <t>Naturvins-topp-producent från Slovakien.Josigt,fruktigt</t>
  </si>
  <si>
    <t xml:space="preserve">Vit Bordeaux 59% Semillion 8 mån jästfällningpåekfat, </t>
  </si>
  <si>
    <t>Roda</t>
  </si>
  <si>
    <t>Costa Bassa Sandro Fay</t>
  </si>
  <si>
    <t>Casa Castillo El Molar</t>
  </si>
  <si>
    <t>Killer Red Merlot</t>
  </si>
  <si>
    <t>.</t>
  </si>
  <si>
    <t>10-10-10. Högklassig Rioja i klassisk stil</t>
  </si>
  <si>
    <t>Aalto</t>
  </si>
  <si>
    <t>Churchill´s LBV</t>
  </si>
  <si>
    <t>A tribute to Grace Gren.</t>
  </si>
  <si>
    <t>Amos</t>
  </si>
  <si>
    <t>Kuhn Riesling Sekt</t>
  </si>
  <si>
    <t>Pietramore Trebbiano</t>
  </si>
  <si>
    <t>Huards Ouvrage PN+Ga</t>
  </si>
  <si>
    <t>Saint-Joseph</t>
  </si>
  <si>
    <t>Logan Clementine</t>
  </si>
  <si>
    <t>Martinet Bru Priorat</t>
  </si>
  <si>
    <t>B-Qa</t>
  </si>
  <si>
    <t>Jim Barry Assyrtiko</t>
  </si>
  <si>
    <t>Sommarovina Sassella</t>
  </si>
  <si>
    <t>Chinon Clos de la B</t>
  </si>
  <si>
    <t>Ridge East Bench</t>
  </si>
  <si>
    <t>Ridge CS Estate</t>
  </si>
  <si>
    <t>Chablis 1er Cru</t>
  </si>
  <si>
    <t>Bouzeron</t>
  </si>
  <si>
    <t>pouilly-Fuisee Cordier</t>
  </si>
  <si>
    <t>Jim Barry Lodge Hill Rie</t>
  </si>
  <si>
    <t>Revenge of the pig</t>
  </si>
  <si>
    <t>Dr L Old vines kabinett</t>
  </si>
  <si>
    <t>smarrig cab från Timo Mayers son i Yarra Valley</t>
  </si>
  <si>
    <t>Ännu smarrigare syrah från gossen Mayer</t>
  </si>
  <si>
    <t>Aromatisk Souvignon Blanc från Friuli</t>
  </si>
  <si>
    <t>Hans Baer Riesling</t>
  </si>
  <si>
    <t>Biförarna och de gravida förtjänar ertt riktigt gott bubbel</t>
  </si>
  <si>
    <t>Dr L Riesling (off-dry)</t>
  </si>
  <si>
    <t>Dr Loosen Erdener Treppchen</t>
  </si>
  <si>
    <t>Amber One</t>
  </si>
  <si>
    <t>Aglianico från trendiga Kampanien</t>
  </si>
  <si>
    <t>Au Bon climate PN</t>
  </si>
  <si>
    <t xml:space="preserve">200 år gamla Pais. Rosor och örter </t>
  </si>
  <si>
    <t>Cote du Rhone</t>
  </si>
  <si>
    <t>150+1</t>
  </si>
  <si>
    <t>Picaro, dom Aquila</t>
  </si>
  <si>
    <t>Kuhn Hallgartener-Hendelberg</t>
  </si>
  <si>
    <t>Leimer Tempranillo</t>
  </si>
  <si>
    <t>Taille aux Loups</t>
  </si>
  <si>
    <t>Ratti Marcenasco</t>
  </si>
  <si>
    <t>Moscato dAsti Nivole</t>
  </si>
  <si>
    <t>Sigalas Assyrtiko</t>
  </si>
  <si>
    <t>Sauternes ch Baulac</t>
  </si>
  <si>
    <t>Slanghoek Chardonnay</t>
  </si>
  <si>
    <t>15cl</t>
  </si>
  <si>
    <t xml:space="preserve">1583 Albarino </t>
  </si>
  <si>
    <t>RibasRosat</t>
  </si>
  <si>
    <t>Nostos,Alexandras</t>
  </si>
  <si>
    <t>Italien</t>
  </si>
  <si>
    <t>rött</t>
  </si>
  <si>
    <t>vitt</t>
  </si>
  <si>
    <t>USA</t>
  </si>
  <si>
    <t>orange</t>
  </si>
  <si>
    <t>Tyskland</t>
  </si>
  <si>
    <t>Frankrike</t>
  </si>
  <si>
    <t>rose</t>
  </si>
  <si>
    <t>dessert</t>
  </si>
  <si>
    <t>mousserande</t>
  </si>
  <si>
    <t>ÖvrigaEuropa</t>
  </si>
  <si>
    <t>Nya världen</t>
  </si>
  <si>
    <t>Alkoholfritt</t>
  </si>
  <si>
    <t>Rött</t>
  </si>
  <si>
    <t>Sverige</t>
  </si>
  <si>
    <t>Spanien/Portugal</t>
  </si>
  <si>
    <t>Fontanafredda Le Fronde</t>
  </si>
  <si>
    <t>Substance CS</t>
  </si>
  <si>
    <t>Substance Ch</t>
  </si>
  <si>
    <t>Soprasso Amarone</t>
  </si>
  <si>
    <t>Rock Ripasso</t>
  </si>
  <si>
    <t>Les Claux</t>
  </si>
  <si>
    <t>Rayos Uva</t>
  </si>
  <si>
    <t>Monstervin på appasimento-torkade Zinfandel. 17%</t>
  </si>
  <si>
    <t>ZFD</t>
  </si>
  <si>
    <t>Logan Weemala Shiraz</t>
  </si>
  <si>
    <t>Catena Cab</t>
  </si>
  <si>
    <t>La Mateo vit Rioja</t>
  </si>
  <si>
    <t>Ch Fouqet Samour</t>
  </si>
  <si>
    <t>Maruxa</t>
  </si>
  <si>
    <t>Petite Orange</t>
  </si>
  <si>
    <t>Della Vite Prosecco</t>
  </si>
  <si>
    <t>Borgofulvia Cabernet</t>
  </si>
  <si>
    <t>Borgofulvia Spumante</t>
  </si>
  <si>
    <t>Pouilly-Fuisse dom Ferret</t>
  </si>
  <si>
    <t>Mallol-Gantois</t>
  </si>
  <si>
    <t>Chateau Smith cab sauv</t>
  </si>
  <si>
    <t>Bersi Serlini Rose Franciacorta</t>
  </si>
  <si>
    <t>Prestige-Prosecco DOCG</t>
  </si>
  <si>
    <t>Eremo san Quirico</t>
  </si>
  <si>
    <t>Le Argile Cab-cab</t>
  </si>
  <si>
    <t>Ch Smith Velvet Devil Merlot</t>
  </si>
  <si>
    <t>SP68 Occhipinti</t>
  </si>
  <si>
    <t>Mamete Prevostini</t>
  </si>
  <si>
    <t>Nittardi Ad Astra</t>
  </si>
  <si>
    <t>Children of the revolution</t>
  </si>
  <si>
    <t>Altitude</t>
  </si>
  <si>
    <t>Catena Malbec</t>
  </si>
  <si>
    <t>Scalunera</t>
  </si>
  <si>
    <t>Eremo san Quirico Gold</t>
  </si>
  <si>
    <t>Love you bunche rose</t>
  </si>
  <si>
    <t>Olga Raffault Chinon</t>
  </si>
  <si>
    <t>Mothers milk</t>
  </si>
  <si>
    <t xml:space="preserve">, glömde </t>
  </si>
  <si>
    <t>Scalunera rosé</t>
  </si>
  <si>
    <t>Moscato Dásti Doglia</t>
  </si>
  <si>
    <t>Charles Ellner Champagne</t>
  </si>
  <si>
    <t>Riunite Lambrusco</t>
  </si>
  <si>
    <t>La Estrecha Bobal</t>
  </si>
  <si>
    <t>Lamoresca Rosso</t>
  </si>
  <si>
    <t>Allegracore</t>
  </si>
  <si>
    <t>Massimo L san Teodoro</t>
  </si>
  <si>
    <t>Brunei Valdobiadene</t>
  </si>
  <si>
    <t>Ridge Lytton Springs</t>
  </si>
  <si>
    <t>Malaje Rosso</t>
  </si>
  <si>
    <t>Recioto Dom Veneti</t>
  </si>
  <si>
    <t>Perle Sauvage Pet-Nat</t>
  </si>
  <si>
    <t>Schweiger Gruner Veltliner</t>
  </si>
  <si>
    <t>Guigal Tavel</t>
  </si>
  <si>
    <t>Azelia Barolo</t>
  </si>
  <si>
    <t>Foillard cote du Py</t>
  </si>
  <si>
    <t>Naranjo</t>
  </si>
  <si>
    <t>Nerello Mascalese Etna</t>
  </si>
  <si>
    <t>Argentina</t>
  </si>
  <si>
    <t>Höghöjds-Malbec</t>
  </si>
  <si>
    <t>Ett mästerverk i stilren Barolo Classico-stil</t>
  </si>
  <si>
    <t>Lättdrucket bordsvin</t>
  </si>
  <si>
    <t>Lättdrucket bubbel</t>
  </si>
  <si>
    <t>Catena Alta Chardonnay</t>
  </si>
  <si>
    <t>Härligt matvin från en av Argentinas främsta producenter</t>
  </si>
  <si>
    <t>Helt oekad Pinot från Aussie; jordgubb, hallon, viol, örter</t>
  </si>
  <si>
    <t>Svalodlad, stram med rökig ton</t>
  </si>
  <si>
    <t>Snygg och krispig ung riesling</t>
  </si>
  <si>
    <t>Aglianico från 200 år gamla stockar</t>
  </si>
  <si>
    <t>Fyllig, på gränsen till rött</t>
  </si>
  <si>
    <t xml:space="preserve">Bra substitut för Vina Tondonias vita </t>
  </si>
  <si>
    <t>Bombastiskt och gott. Legat på gamla betongfat</t>
  </si>
  <si>
    <t>BdB. 86 månader på jästen har satt sina tydliga spår</t>
  </si>
  <si>
    <t>Supergod Mencia, frisk och syradriven</t>
  </si>
  <si>
    <t>Orange</t>
  </si>
  <si>
    <t>Smakrikt från Chile</t>
  </si>
  <si>
    <t>Chinon-favoriten</t>
  </si>
  <si>
    <t>Pet-nat på Chenin</t>
  </si>
  <si>
    <t>Lättillgänglig instegs-orange på Pinot Gris</t>
  </si>
  <si>
    <t>Ratti Nebbiolo Lange</t>
  </si>
  <si>
    <t>Stram recioto m körsbärstoner</t>
  </si>
  <si>
    <t>Halvsöt lättdrucken Lambrusco</t>
  </si>
  <si>
    <t>Nerello Mascalese från Etna, tydlig vulkanmineralitet</t>
  </si>
  <si>
    <t>Rose på Nerello Mascalese</t>
  </si>
  <si>
    <t>Gruner Veltliner från Kamptal i Österrike</t>
  </si>
  <si>
    <t>Frappato/Nero Dávola från Etna</t>
  </si>
  <si>
    <t>Nerello Mascalese</t>
  </si>
  <si>
    <t>flaska</t>
  </si>
  <si>
    <t>7,5cl</t>
  </si>
  <si>
    <t>Pris SEK</t>
  </si>
  <si>
    <t>Cuve´Sextant</t>
  </si>
  <si>
    <t>Rust en Vrede</t>
  </si>
  <si>
    <t>Susana Balbo Rosé</t>
  </si>
  <si>
    <t>PAI Bodegas Albamar</t>
  </si>
  <si>
    <t>Loxarel a Pel Rose´</t>
  </si>
  <si>
    <t>Cebreros</t>
  </si>
  <si>
    <t>Lunadoro Montepuliciano</t>
  </si>
  <si>
    <t>Godello</t>
  </si>
  <si>
    <t>Ojaj Chardonnay</t>
  </si>
  <si>
    <t>fl</t>
  </si>
  <si>
    <t>La Spinetta Ca di Pian</t>
  </si>
  <si>
    <t>Il Pettirosso Valtellina</t>
  </si>
  <si>
    <t>Dr Herman ET Kabinet</t>
  </si>
  <si>
    <t>Guimaro Bianco</t>
  </si>
  <si>
    <t>Kabir Moscato di Panet</t>
  </si>
  <si>
    <t>Söt dessert</t>
  </si>
  <si>
    <t>Crunchy Roastie Stolpman</t>
  </si>
  <si>
    <t>Hacienda Zorita</t>
  </si>
  <si>
    <t>Dr Herman Erdener spät</t>
  </si>
  <si>
    <t>Catena Agrelo</t>
  </si>
  <si>
    <t>Jerome Arnoux Tradition</t>
  </si>
  <si>
    <t>Haut Mouleyra Cremant</t>
  </si>
  <si>
    <t>Paracombe cab</t>
  </si>
  <si>
    <t>Titari Amarone Brunelli</t>
  </si>
  <si>
    <t>Rabl Gelber Moscateller</t>
  </si>
  <si>
    <t>Lambrusco del Fundatore</t>
  </si>
  <si>
    <t>Vina Arana Rioja</t>
  </si>
  <si>
    <t>Taittinger demi-sec</t>
  </si>
  <si>
    <t>Some days Eden</t>
  </si>
  <si>
    <t>Some days Eden Pet-nat</t>
  </si>
  <si>
    <t>Kung Fu Malbec</t>
  </si>
  <si>
    <t>Kung Fu Pet-Nat</t>
  </si>
  <si>
    <t>Henri Maillart BdB</t>
  </si>
  <si>
    <t>Mimi</t>
  </si>
  <si>
    <t>Pietro Junior Ripasso</t>
  </si>
  <si>
    <t>Chablis Grande cuvee</t>
  </si>
  <si>
    <t>Porta 6 Tejo</t>
  </si>
  <si>
    <t>Kung Fu Orange</t>
  </si>
  <si>
    <t>La Spinetta rosé</t>
  </si>
  <si>
    <t>Borgofulvia Chardonnay</t>
  </si>
  <si>
    <t>Zorita Syrah</t>
  </si>
  <si>
    <t>Benanti Rosato</t>
  </si>
  <si>
    <t>Susucaru Rosato</t>
  </si>
  <si>
    <t>Weinmann Gruner Veltliner</t>
  </si>
  <si>
    <t>Brachetto</t>
  </si>
  <si>
    <t>Sumaroca</t>
  </si>
  <si>
    <t>Garage Renacido CS</t>
  </si>
  <si>
    <t>Rhu Mexcla Tinta</t>
  </si>
  <si>
    <t>Lache Moi La Grappe</t>
  </si>
  <si>
    <t>Tombacco Aglianico</t>
  </si>
  <si>
    <t>Tombacco Biferno</t>
  </si>
  <si>
    <t>Lambrusco di Sorbara Corte</t>
  </si>
  <si>
    <t>Innocent Bystander</t>
  </si>
  <si>
    <t>Gaierhof Sauvignon</t>
  </si>
  <si>
    <t>Shafer TD-9</t>
  </si>
  <si>
    <t>Heinrich PN</t>
  </si>
  <si>
    <t>Pira Dolcetto</t>
  </si>
  <si>
    <t>Sancerre Rose Fournier</t>
  </si>
  <si>
    <t>Thivin cote du Brouilly</t>
  </si>
  <si>
    <t>Maffig Syrah från norra Rhone</t>
  </si>
  <si>
    <t>Loimer Extra Brut</t>
  </si>
  <si>
    <t>Folklore Albarino</t>
  </si>
  <si>
    <t>Mulderbosch</t>
  </si>
  <si>
    <t>Les Hauts de Granget</t>
  </si>
  <si>
    <t>Les Sorts</t>
  </si>
  <si>
    <t>Bilder tom 20220702</t>
  </si>
  <si>
    <t>Joly Cuvee Pinot Meunier</t>
  </si>
  <si>
    <t>Mousserande</t>
  </si>
  <si>
    <t>Femme Fatale</t>
  </si>
  <si>
    <t>Delavenne BdB</t>
  </si>
  <si>
    <t>Sanler tom 5/6</t>
  </si>
  <si>
    <t>Smaksinnet tom 15/6</t>
  </si>
  <si>
    <t>Löddrig häst 19/6</t>
  </si>
  <si>
    <t>Ch Bouscasse Menhir</t>
  </si>
  <si>
    <t>Wine affair 12/6</t>
  </si>
  <si>
    <t>Barrique inte äldre än 5/7</t>
  </si>
  <si>
    <t>Vivino tom X3GUF7AU</t>
  </si>
  <si>
    <t xml:space="preserve">Kvitton tom 20220616 </t>
  </si>
  <si>
    <t>nya världen</t>
  </si>
  <si>
    <t>Spanien/portugal</t>
  </si>
  <si>
    <t>frankrike</t>
  </si>
  <si>
    <t>tyskland</t>
  </si>
  <si>
    <t>Rose</t>
  </si>
  <si>
    <t>Vitt</t>
  </si>
  <si>
    <t>Övriga Europa</t>
  </si>
  <si>
    <t>Rosé</t>
  </si>
  <si>
    <t>Gamla världen</t>
  </si>
  <si>
    <t>Nya Världen</t>
  </si>
  <si>
    <t>Vinsortiment Meetly Vallastaden 2022-07-05</t>
  </si>
  <si>
    <t>Dessertvin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</si>
</sst>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3" borderId="0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0" xfId="0" applyFont="1" applyFill="1"/>
    <xf numFmtId="0" fontId="0" fillId="0" borderId="0" xfId="0" applyFont="1"/>
    <xf numFmtId="0" fontId="2" fillId="3" borderId="2" xfId="0" applyFont="1" applyFill="1" applyBorder="1"/>
    <xf numFmtId="0" fontId="2" fillId="0" borderId="1" xfId="0" applyFont="1" applyFill="1" applyBorder="1"/>
    <xf numFmtId="0" fontId="2" fillId="4" borderId="1" xfId="0" applyFont="1" applyFill="1" applyBorder="1"/>
    <xf numFmtId="1" fontId="2" fillId="0" borderId="1" xfId="0" applyNumberFormat="1" applyFont="1" applyBorder="1"/>
    <xf numFmtId="1" fontId="2" fillId="2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4" borderId="0" xfId="0" applyFont="1" applyFill="1" applyBorder="1"/>
    <xf numFmtId="0" fontId="2" fillId="5" borderId="1" xfId="0" applyFont="1" applyFill="1" applyBorder="1"/>
    <xf numFmtId="0" fontId="2" fillId="5" borderId="0" xfId="0" applyFont="1" applyFill="1" applyBorder="1"/>
    <xf numFmtId="14" fontId="2" fillId="0" borderId="1" xfId="0" applyNumberFormat="1" applyFont="1" applyFill="1" applyBorder="1"/>
    <xf numFmtId="0" fontId="3" fillId="0" borderId="0" xfId="0" applyFont="1"/>
    <xf numFmtId="0" fontId="2" fillId="5" borderId="3" xfId="0" applyFont="1" applyFill="1" applyBorder="1"/>
    <xf numFmtId="0" fontId="2" fillId="0" borderId="3" xfId="0" applyFont="1" applyFill="1" applyBorder="1"/>
    <xf numFmtId="1" fontId="2" fillId="0" borderId="3" xfId="0" applyNumberFormat="1" applyFont="1" applyBorder="1"/>
    <xf numFmtId="1" fontId="2" fillId="2" borderId="3" xfId="0" applyNumberFormat="1" applyFont="1" applyFill="1" applyBorder="1"/>
    <xf numFmtId="0" fontId="2" fillId="2" borderId="1" xfId="0" applyFont="1" applyFill="1" applyBorder="1"/>
    <xf numFmtId="0" fontId="2" fillId="0" borderId="2" xfId="0" applyFont="1" applyBorder="1"/>
    <xf numFmtId="0" fontId="2" fillId="0" borderId="0" xfId="0" applyFont="1" applyBorder="1"/>
    <xf numFmtId="1" fontId="2" fillId="0" borderId="0" xfId="0" applyNumberFormat="1" applyFont="1" applyBorder="1"/>
    <xf numFmtId="0" fontId="1" fillId="0" borderId="1" xfId="0" applyFont="1" applyBorder="1"/>
    <xf numFmtId="0" fontId="2" fillId="0" borderId="4" xfId="0" applyFont="1" applyBorder="1"/>
    <xf numFmtId="0" fontId="6" fillId="0" borderId="0" xfId="0" applyFont="1"/>
    <xf numFmtId="0" fontId="2" fillId="0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1" fontId="2" fillId="0" borderId="2" xfId="0" applyNumberFormat="1" applyFont="1" applyBorder="1"/>
    <xf numFmtId="1" fontId="2" fillId="2" borderId="2" xfId="0" applyNumberFormat="1" applyFont="1" applyFill="1" applyBorder="1"/>
    <xf numFmtId="0" fontId="6" fillId="3" borderId="0" xfId="0" applyFont="1" applyFill="1" applyBorder="1"/>
    <xf numFmtId="0" fontId="1" fillId="3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6" fillId="0" borderId="0" xfId="0" applyFont="1" applyBorder="1"/>
    <xf numFmtId="0" fontId="1" fillId="0" borderId="0" xfId="0" applyFont="1" applyBorder="1"/>
    <xf numFmtId="0" fontId="2" fillId="3" borderId="5" xfId="0" applyFont="1" applyFill="1" applyBorder="1"/>
    <xf numFmtId="0" fontId="2" fillId="4" borderId="3" xfId="0" applyFont="1" applyFill="1" applyBorder="1"/>
    <xf numFmtId="0" fontId="0" fillId="0" borderId="0" xfId="0" applyBorder="1"/>
    <xf numFmtId="0" fontId="7" fillId="0" borderId="0" xfId="0" applyFont="1"/>
    <xf numFmtId="0" fontId="7" fillId="3" borderId="2" xfId="0" applyFont="1" applyFill="1" applyBorder="1"/>
    <xf numFmtId="0" fontId="7" fillId="0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1" fontId="7" fillId="0" borderId="2" xfId="0" applyNumberFormat="1" applyFont="1" applyBorder="1"/>
    <xf numFmtId="1" fontId="7" fillId="2" borderId="2" xfId="0" applyNumberFormat="1" applyFont="1" applyFill="1" applyBorder="1"/>
    <xf numFmtId="0" fontId="7" fillId="3" borderId="1" xfId="0" applyFont="1" applyFill="1" applyBorder="1"/>
    <xf numFmtId="0" fontId="7" fillId="0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1" fontId="7" fillId="0" borderId="1" xfId="0" applyNumberFormat="1" applyFont="1" applyBorder="1"/>
    <xf numFmtId="1" fontId="7" fillId="2" borderId="1" xfId="0" applyNumberFormat="1" applyFont="1" applyFill="1" applyBorder="1"/>
    <xf numFmtId="0" fontId="7" fillId="3" borderId="0" xfId="0" applyFont="1" applyFill="1" applyBorder="1"/>
    <xf numFmtId="0" fontId="4" fillId="3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0"/>
  <sheetViews>
    <sheetView tabSelected="1" topLeftCell="F2" zoomScaleNormal="100" workbookViewId="0">
      <selection activeCell="AC5" sqref="AC5"/>
    </sheetView>
  </sheetViews>
  <sheetFormatPr defaultColWidth="8.90625" defaultRowHeight="14.5" x14ac:dyDescent="0.35"/>
  <cols>
    <col min="1" max="1" width="1.90625" style="3" hidden="1" customWidth="1"/>
    <col min="2" max="2" width="19.08984375" style="4" customWidth="1"/>
    <col min="3" max="4" width="5.81640625" style="4" hidden="1" customWidth="1"/>
    <col min="5" max="5" width="3.453125" style="4" hidden="1" customWidth="1"/>
    <col min="6" max="6" width="2.6328125" style="4" customWidth="1"/>
    <col min="7" max="7" width="5.90625" style="7" hidden="1" customWidth="1"/>
    <col min="8" max="8" width="4.81640625" style="7" hidden="1" customWidth="1"/>
    <col min="9" max="9" width="6.08984375" style="3" hidden="1" customWidth="1"/>
    <col min="10" max="10" width="5.81640625" style="2" hidden="1" customWidth="1"/>
    <col min="11" max="11" width="3.90625" style="3" hidden="1" customWidth="1"/>
    <col min="12" max="12" width="5.36328125" style="3" hidden="1" customWidth="1"/>
    <col min="13" max="13" width="6.453125" style="3" hidden="1" customWidth="1"/>
    <col min="14" max="14" width="10.6328125" style="3" customWidth="1"/>
    <col min="15" max="15" width="13.36328125" style="7" customWidth="1"/>
    <col min="16" max="16" width="43.1796875" style="7" customWidth="1"/>
    <col min="17" max="17" width="4.7265625" style="2" customWidth="1"/>
    <col min="18" max="18" width="4.6328125" style="2" hidden="1" customWidth="1"/>
    <col min="19" max="19" width="4" style="2" hidden="1" customWidth="1"/>
    <col min="20" max="20" width="4.90625" style="2" hidden="1" customWidth="1"/>
    <col min="21" max="21" width="4.6328125" style="2" hidden="1" customWidth="1"/>
    <col min="22" max="22" width="4.7265625" style="2" hidden="1" customWidth="1"/>
    <col min="23" max="23" width="5.08984375" style="3" customWidth="1"/>
    <col min="24" max="24" width="5" style="2" hidden="1" customWidth="1"/>
    <col min="25" max="25" width="4.81640625" style="2" hidden="1" customWidth="1"/>
    <col min="26" max="26" width="4.6328125" style="2" hidden="1" customWidth="1"/>
    <col min="27" max="27" width="8.90625" hidden="1" customWidth="1"/>
    <col min="28" max="28" width="1.26953125" style="2" customWidth="1"/>
    <col min="29" max="16384" width="8.90625" style="2"/>
  </cols>
  <sheetData>
    <row r="1" spans="1:44" s="27" customFormat="1" ht="23.5" x14ac:dyDescent="0.55000000000000004">
      <c r="B1" s="60" t="s">
        <v>880</v>
      </c>
      <c r="C1" s="60"/>
      <c r="D1" s="60"/>
      <c r="E1" s="60"/>
      <c r="F1" s="60"/>
      <c r="G1" s="61"/>
      <c r="H1" s="61"/>
      <c r="I1" s="62"/>
      <c r="J1" s="62"/>
      <c r="K1" s="62"/>
      <c r="L1" s="62"/>
      <c r="M1" s="62"/>
      <c r="N1" s="62"/>
      <c r="O1" s="61"/>
      <c r="P1" s="61"/>
      <c r="Q1" s="63" t="s">
        <v>791</v>
      </c>
      <c r="R1" s="62"/>
      <c r="AA1" s="45"/>
    </row>
    <row r="2" spans="1:44" s="3" customFormat="1" ht="15.5" x14ac:dyDescent="0.35">
      <c r="A2" s="31"/>
      <c r="B2" s="37"/>
      <c r="C2" s="37"/>
      <c r="D2" s="37"/>
      <c r="E2" s="37"/>
      <c r="F2" s="37"/>
      <c r="G2" s="39"/>
      <c r="H2" s="39"/>
      <c r="I2" s="41"/>
      <c r="J2" s="41"/>
      <c r="K2" s="41"/>
      <c r="L2" s="41"/>
      <c r="M2" s="41"/>
      <c r="N2" s="41"/>
      <c r="O2" s="39"/>
      <c r="P2" s="39"/>
      <c r="X2" s="41">
        <v>10</v>
      </c>
      <c r="Y2" s="41">
        <v>7.5</v>
      </c>
      <c r="Z2" s="41">
        <v>5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s="3" customFormat="1" ht="18.5" x14ac:dyDescent="0.45">
      <c r="A3" s="31"/>
      <c r="B3" s="59" t="s">
        <v>699</v>
      </c>
      <c r="C3" s="37"/>
      <c r="D3" s="37"/>
      <c r="E3" s="37"/>
      <c r="F3" s="37"/>
      <c r="G3" s="39"/>
      <c r="H3" s="39"/>
      <c r="I3" s="41"/>
      <c r="J3" s="41"/>
      <c r="K3" s="41"/>
      <c r="L3" s="41"/>
      <c r="M3" s="41"/>
      <c r="N3" s="41"/>
      <c r="O3" s="39"/>
      <c r="P3" s="39"/>
      <c r="Q3" s="41" t="s">
        <v>801</v>
      </c>
      <c r="R3" s="41"/>
      <c r="S3" s="41"/>
      <c r="T3" s="41"/>
      <c r="U3" s="41"/>
      <c r="V3" s="41"/>
      <c r="W3" s="41" t="s">
        <v>683</v>
      </c>
      <c r="X3" s="41"/>
      <c r="Y3" s="41"/>
      <c r="Z3" s="4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s="3" customFormat="1" ht="13" x14ac:dyDescent="0.3">
      <c r="B4" s="9" t="s">
        <v>4</v>
      </c>
      <c r="C4" s="9">
        <v>12</v>
      </c>
      <c r="D4" s="9"/>
      <c r="E4" s="9">
        <v>10</v>
      </c>
      <c r="F4" s="9">
        <f>C4+D4-E4</f>
        <v>2</v>
      </c>
      <c r="G4" s="32">
        <v>0.75</v>
      </c>
      <c r="H4" s="33">
        <v>149</v>
      </c>
      <c r="I4" s="34">
        <v>1.1000000000000001</v>
      </c>
      <c r="J4" s="34">
        <f>H4*I4</f>
        <v>163.9</v>
      </c>
      <c r="K4" s="34"/>
      <c r="L4" s="34"/>
      <c r="M4" s="34"/>
      <c r="N4" s="34" t="s">
        <v>699</v>
      </c>
      <c r="O4" s="32" t="s">
        <v>697</v>
      </c>
      <c r="P4" s="32" t="s">
        <v>665</v>
      </c>
      <c r="Q4" s="35">
        <f>(J4*0.8+250)*1.25</f>
        <v>476.4</v>
      </c>
      <c r="R4" s="36">
        <f>J4*0.8*0.15/G4</f>
        <v>26.224</v>
      </c>
      <c r="S4" s="36">
        <f>J4*0.8*0.05/G4</f>
        <v>8.7413333333333352</v>
      </c>
      <c r="T4" s="36">
        <f>J4*0.8*0.1/G4</f>
        <v>17.48266666666667</v>
      </c>
      <c r="U4" s="36">
        <f>J4*0.8*0.075/G4</f>
        <v>13.112</v>
      </c>
      <c r="V4" s="35">
        <f>(R4+65)*1.25+K4+M4*1.25</f>
        <v>114.03</v>
      </c>
      <c r="W4" s="35">
        <v>120</v>
      </c>
      <c r="X4" s="35">
        <f>(T4+52)*1.25+K4+M4*1.25</f>
        <v>86.853333333333339</v>
      </c>
      <c r="Y4" s="35">
        <f>(U4+41)*1.25+L4+M4*1.25</f>
        <v>67.64</v>
      </c>
      <c r="Z4" s="35">
        <f>(S4+30)*1.25+L4+M4*1.25</f>
        <v>48.426666666666669</v>
      </c>
      <c r="AB4" s="3" t="e">
        <f>#REF!*H4</f>
        <v>#REF!</v>
      </c>
    </row>
    <row r="5" spans="1:44" s="46" customFormat="1" ht="18.5" x14ac:dyDescent="0.45">
      <c r="B5" s="47" t="s">
        <v>881</v>
      </c>
      <c r="C5" s="47"/>
      <c r="D5" s="47"/>
      <c r="E5" s="47"/>
      <c r="F5" s="47"/>
      <c r="G5" s="48"/>
      <c r="H5" s="49"/>
      <c r="I5" s="50"/>
      <c r="J5" s="50"/>
      <c r="K5" s="50"/>
      <c r="L5" s="50"/>
      <c r="M5" s="50"/>
      <c r="N5" s="50"/>
      <c r="O5" s="48"/>
      <c r="P5" s="48"/>
      <c r="Q5" s="51"/>
      <c r="R5" s="52"/>
      <c r="S5" s="52"/>
      <c r="T5" s="52"/>
      <c r="U5" s="52"/>
      <c r="V5" s="51"/>
      <c r="W5" s="51"/>
      <c r="X5" s="51"/>
      <c r="Y5" s="51"/>
      <c r="Z5" s="51"/>
    </row>
    <row r="6" spans="1:44" s="31" customFormat="1" ht="15.5" x14ac:dyDescent="0.35">
      <c r="A6" s="1"/>
      <c r="B6" s="9" t="s">
        <v>201</v>
      </c>
      <c r="C6" s="9"/>
      <c r="D6" s="9"/>
      <c r="E6" s="9"/>
      <c r="F6" s="9">
        <f>C6+D6-E6</f>
        <v>0</v>
      </c>
      <c r="G6" s="32">
        <v>0.375</v>
      </c>
      <c r="H6" s="33">
        <v>120</v>
      </c>
      <c r="I6" s="34">
        <v>1</v>
      </c>
      <c r="J6" s="34">
        <f>H6*I6</f>
        <v>120</v>
      </c>
      <c r="K6" s="34"/>
      <c r="L6" s="34"/>
      <c r="M6" s="34"/>
      <c r="N6" s="34" t="s">
        <v>695</v>
      </c>
      <c r="O6" s="32" t="s">
        <v>693</v>
      </c>
      <c r="P6" s="32" t="s">
        <v>294</v>
      </c>
      <c r="Q6" s="35">
        <f>(J6*0.8+250)*1.25</f>
        <v>432.5</v>
      </c>
      <c r="R6" s="36">
        <f>J6*0.8*0.15/G6</f>
        <v>38.4</v>
      </c>
      <c r="S6" s="36">
        <f>J6*0.8*0.05/G6</f>
        <v>12.800000000000002</v>
      </c>
      <c r="T6" s="36">
        <f>J6*0.8*0.1/G6</f>
        <v>25.600000000000005</v>
      </c>
      <c r="U6" s="36">
        <f>J6*0.8*0.075/G6</f>
        <v>19.2</v>
      </c>
      <c r="V6" s="35">
        <f>(R6+65)*1.25+K6+M6*1.25</f>
        <v>129.25</v>
      </c>
      <c r="W6" s="35">
        <v>130</v>
      </c>
      <c r="X6" s="35">
        <f>(T6+52)*1.25+K6+M6*1.25</f>
        <v>97.000000000000014</v>
      </c>
      <c r="Y6" s="35">
        <f>(U6+41)*1.25+L6+M6*1.25</f>
        <v>75.25</v>
      </c>
      <c r="Z6" s="35">
        <f>(S6+30)*1.25+L6+M6*1.25</f>
        <v>53.500000000000007</v>
      </c>
      <c r="AA6" s="3"/>
      <c r="AB6" s="3" t="e">
        <f>#REF!*H6</f>
        <v>#REF!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3" customFormat="1" x14ac:dyDescent="0.35">
      <c r="A7" s="1" t="s">
        <v>1</v>
      </c>
      <c r="B7" s="26" t="s">
        <v>681</v>
      </c>
      <c r="C7" s="26">
        <v>1</v>
      </c>
      <c r="D7" s="26">
        <v>1</v>
      </c>
      <c r="E7" s="26">
        <v>1</v>
      </c>
      <c r="F7" s="9">
        <f>C7+D7-E7</f>
        <v>1</v>
      </c>
      <c r="G7" s="32">
        <v>0.375</v>
      </c>
      <c r="H7" s="33">
        <v>119</v>
      </c>
      <c r="I7" s="34">
        <v>1</v>
      </c>
      <c r="J7" s="34">
        <f>H7*I7</f>
        <v>119</v>
      </c>
      <c r="K7" s="34"/>
      <c r="L7" s="34"/>
      <c r="M7" s="34">
        <v>10</v>
      </c>
      <c r="N7" s="34" t="s">
        <v>695</v>
      </c>
      <c r="O7" s="32" t="s">
        <v>693</v>
      </c>
      <c r="P7" s="32"/>
      <c r="Q7" s="35">
        <f>(J7*0.8+250)*1.25</f>
        <v>431.5</v>
      </c>
      <c r="R7" s="36">
        <f>J7*0.8*0.15/G7</f>
        <v>38.08</v>
      </c>
      <c r="S7" s="36">
        <f>J7*0.8*0.05/G7</f>
        <v>12.693333333333335</v>
      </c>
      <c r="T7" s="36">
        <f>J7*0.8*0.1/G7</f>
        <v>25.38666666666667</v>
      </c>
      <c r="U7" s="36">
        <f>J7*0.8*0.075/G7</f>
        <v>19.04</v>
      </c>
      <c r="V7" s="35">
        <f>(R7+65)*1.25+K7+M7*1.25</f>
        <v>141.35</v>
      </c>
      <c r="W7" s="35">
        <v>160</v>
      </c>
      <c r="X7" s="35">
        <f>(T7+52)*1.25+K7+M7*1.25</f>
        <v>109.23333333333333</v>
      </c>
      <c r="Y7" s="35">
        <f>(U7+41)*1.25+L7+M7*1.25</f>
        <v>87.55</v>
      </c>
      <c r="Z7" s="35">
        <f>(S7+30)*1.25+L7+M7*1.25</f>
        <v>65.866666666666674</v>
      </c>
      <c r="AA7" s="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9" customFormat="1" ht="13" x14ac:dyDescent="0.3">
      <c r="A8" s="6"/>
      <c r="B8" s="6" t="s">
        <v>836</v>
      </c>
      <c r="C8" s="6"/>
      <c r="D8" s="6">
        <v>18</v>
      </c>
      <c r="E8" s="6">
        <v>14</v>
      </c>
      <c r="F8" s="5">
        <f>C8+D8-E8</f>
        <v>4</v>
      </c>
      <c r="G8" s="10">
        <v>0.75</v>
      </c>
      <c r="H8" s="11">
        <v>125</v>
      </c>
      <c r="I8" s="17">
        <v>1.2</v>
      </c>
      <c r="J8" s="17">
        <f>H8*I8</f>
        <v>150</v>
      </c>
      <c r="K8" s="17"/>
      <c r="L8" s="17"/>
      <c r="M8" s="17">
        <v>10</v>
      </c>
      <c r="N8" s="17" t="s">
        <v>695</v>
      </c>
      <c r="O8" s="10" t="s">
        <v>687</v>
      </c>
      <c r="P8" s="10"/>
      <c r="Q8" s="12">
        <f>(J8*0.8+250)*1.25</f>
        <v>462.5</v>
      </c>
      <c r="R8" s="13">
        <f>J8*0.8*0.15/G8</f>
        <v>24</v>
      </c>
      <c r="S8" s="13">
        <f>J8*0.8*0.05/G8</f>
        <v>8</v>
      </c>
      <c r="T8" s="13">
        <f>J8*0.8*0.1/G8</f>
        <v>16</v>
      </c>
      <c r="U8" s="13">
        <f>J8*0.8*0.075/G8</f>
        <v>12</v>
      </c>
      <c r="V8" s="12">
        <f>(R8+65)*1.25+K8+M8*1.25</f>
        <v>123.75</v>
      </c>
      <c r="W8" s="12">
        <v>140</v>
      </c>
      <c r="X8" s="12">
        <f>(T8+52)*1.25+K8+M8*1.25</f>
        <v>97.5</v>
      </c>
      <c r="Y8" s="12">
        <f>(U8+41)*1.25+L8+M8*1.25</f>
        <v>78.75</v>
      </c>
      <c r="Z8" s="12">
        <f>(S8+30)*1.25+L8+M8*1.25</f>
        <v>60</v>
      </c>
      <c r="AA8" s="6"/>
      <c r="AB8" s="6" t="e">
        <f>#REF!*H8</f>
        <v>#REF!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s="1" customFormat="1" ht="13" x14ac:dyDescent="0.3">
      <c r="A9" s="3"/>
      <c r="B9" s="43" t="s">
        <v>703</v>
      </c>
      <c r="C9" s="43"/>
      <c r="D9" s="43">
        <v>18</v>
      </c>
      <c r="E9" s="43">
        <v>7</v>
      </c>
      <c r="F9" s="43">
        <f>C9+D9-E9</f>
        <v>11</v>
      </c>
      <c r="G9" s="22">
        <v>0.75</v>
      </c>
      <c r="H9" s="44">
        <v>119</v>
      </c>
      <c r="I9" s="21">
        <v>1.1000000000000001</v>
      </c>
      <c r="J9" s="21">
        <f>H9*I9</f>
        <v>130.9</v>
      </c>
      <c r="K9" s="21"/>
      <c r="L9" s="21"/>
      <c r="M9" s="21">
        <v>10</v>
      </c>
      <c r="N9" s="21" t="s">
        <v>695</v>
      </c>
      <c r="O9" s="22" t="s">
        <v>687</v>
      </c>
      <c r="P9" s="22" t="s">
        <v>329</v>
      </c>
      <c r="Q9" s="23">
        <f>(J9*0.8+250)*1.25</f>
        <v>443.40000000000003</v>
      </c>
      <c r="R9" s="24">
        <f>J9*0.8*0.15/G9</f>
        <v>20.944000000000003</v>
      </c>
      <c r="S9" s="24">
        <f>J9*0.8*0.05/G9</f>
        <v>6.9813333333333345</v>
      </c>
      <c r="T9" s="24">
        <f>J9*0.8*0.1/G9</f>
        <v>13.962666666666669</v>
      </c>
      <c r="U9" s="24">
        <f>J9*0.8*0.075/G9</f>
        <v>10.472000000000001</v>
      </c>
      <c r="V9" s="23">
        <f>(R9+65)*1.25+K9+M9*1.25</f>
        <v>119.93</v>
      </c>
      <c r="W9" s="23">
        <v>120</v>
      </c>
      <c r="X9" s="23">
        <f>(T9+52)*1.25+K9+M9*1.25</f>
        <v>94.953333333333333</v>
      </c>
      <c r="Y9" s="23">
        <f>(U9+41)*1.25+L9+M9*1.25</f>
        <v>76.84</v>
      </c>
      <c r="Z9" s="23">
        <v>60</v>
      </c>
      <c r="AA9" s="3"/>
      <c r="AB9" s="3" t="e">
        <f>#REF!*H9</f>
        <v>#REF!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3" customFormat="1" x14ac:dyDescent="0.35">
      <c r="B10" s="26" t="s">
        <v>623</v>
      </c>
      <c r="C10" s="26"/>
      <c r="D10" s="26"/>
      <c r="E10" s="26"/>
      <c r="F10" s="9">
        <f>C10+D10-E10</f>
        <v>0</v>
      </c>
      <c r="G10" s="10">
        <v>0.75</v>
      </c>
      <c r="H10" s="11">
        <v>89</v>
      </c>
      <c r="I10" s="17">
        <v>1</v>
      </c>
      <c r="J10" s="21">
        <f>H10*I10</f>
        <v>89</v>
      </c>
      <c r="K10" s="21"/>
      <c r="L10" s="21"/>
      <c r="M10" s="21">
        <v>10</v>
      </c>
      <c r="N10" s="21" t="s">
        <v>695</v>
      </c>
      <c r="O10" s="22" t="s">
        <v>687</v>
      </c>
      <c r="P10" s="10"/>
      <c r="Q10" s="23">
        <f>(J10*0.8+250)*1.25</f>
        <v>401.5</v>
      </c>
      <c r="R10" s="24">
        <f>J10*0.8*0.15/G10</f>
        <v>14.24</v>
      </c>
      <c r="S10" s="24">
        <f>J10*0.8*0.05/G10</f>
        <v>4.746666666666667</v>
      </c>
      <c r="T10" s="24">
        <f>J10*0.8*0.1/G10</f>
        <v>9.4933333333333341</v>
      </c>
      <c r="U10" s="24">
        <f>J10*0.8*0.075/G10</f>
        <v>7.12</v>
      </c>
      <c r="V10" s="23">
        <f>(R10+65)*1.25+K10+M10*1.25</f>
        <v>111.55</v>
      </c>
      <c r="W10" s="23">
        <v>120</v>
      </c>
      <c r="X10" s="23">
        <f>(T10+52)*1.25+K10+M10*1.25</f>
        <v>89.36666666666666</v>
      </c>
      <c r="Y10" s="23">
        <f>(U10+41)*1.25+L10+M10*1.25</f>
        <v>72.650000000000006</v>
      </c>
      <c r="Z10" s="23">
        <f>(S10+30)*1.25+L10+M10*1.25</f>
        <v>55.933333333333337</v>
      </c>
      <c r="AA10" s="8"/>
      <c r="AB10" s="3" t="e">
        <f>#REF!*H10</f>
        <v>#REF!</v>
      </c>
    </row>
    <row r="11" spans="1:44" s="3" customFormat="1" x14ac:dyDescent="0.35">
      <c r="B11" s="9" t="s">
        <v>806</v>
      </c>
      <c r="C11" s="9"/>
      <c r="D11" s="9">
        <v>6</v>
      </c>
      <c r="E11" s="9">
        <v>1</v>
      </c>
      <c r="F11" s="9">
        <f>C11+D11-E11</f>
        <v>5</v>
      </c>
      <c r="G11" s="15">
        <v>0.375</v>
      </c>
      <c r="H11" s="16">
        <v>149</v>
      </c>
      <c r="I11" s="18">
        <v>1.1000000000000001</v>
      </c>
      <c r="J11" s="21">
        <f>H11*I11</f>
        <v>163.9</v>
      </c>
      <c r="K11" s="21"/>
      <c r="L11" s="21"/>
      <c r="M11" s="21"/>
      <c r="N11" s="21" t="s">
        <v>695</v>
      </c>
      <c r="O11" s="22" t="s">
        <v>687</v>
      </c>
      <c r="P11" s="22" t="s">
        <v>807</v>
      </c>
      <c r="Q11" s="23">
        <f>(J11*0.8+250)*1.25</f>
        <v>476.4</v>
      </c>
      <c r="R11" s="24">
        <f>J11*0.8*0.15/G11</f>
        <v>52.448</v>
      </c>
      <c r="S11" s="24">
        <f>J11*0.8*0.05/G11</f>
        <v>17.48266666666667</v>
      </c>
      <c r="T11" s="24">
        <f>J11*0.8*0.1/G11</f>
        <v>34.965333333333341</v>
      </c>
      <c r="U11" s="24">
        <f>J11*0.8*0.075/G11</f>
        <v>26.224</v>
      </c>
      <c r="V11" s="23">
        <f>(R11+65)*1.25+K11+M11*1.25</f>
        <v>146.81</v>
      </c>
      <c r="W11" s="23">
        <v>160</v>
      </c>
      <c r="X11" s="23">
        <f>(T11+52)*1.25+K11+M11*1.25</f>
        <v>108.70666666666668</v>
      </c>
      <c r="Y11" s="23">
        <f>(U11+41)*1.25+L11+M11*1.25</f>
        <v>84.03</v>
      </c>
      <c r="Z11" s="23">
        <f>(S11+30)*1.25+L11+M11*1.25</f>
        <v>59.353333333333339</v>
      </c>
      <c r="AA11" s="8"/>
      <c r="AB11" s="3" t="e">
        <f>#REF!*H11</f>
        <v>#REF!</v>
      </c>
      <c r="AD11" s="20"/>
    </row>
    <row r="12" spans="1:44" s="3" customFormat="1" ht="13" x14ac:dyDescent="0.3">
      <c r="B12" s="5" t="s">
        <v>742</v>
      </c>
      <c r="C12" s="5"/>
      <c r="D12" s="5">
        <v>6</v>
      </c>
      <c r="E12" s="5">
        <v>6</v>
      </c>
      <c r="F12" s="9">
        <f>C12+D12-E12</f>
        <v>0</v>
      </c>
      <c r="G12" s="10">
        <v>0.75</v>
      </c>
      <c r="H12" s="11">
        <v>89</v>
      </c>
      <c r="I12" s="17">
        <v>1</v>
      </c>
      <c r="J12" s="17">
        <f>H12*I12</f>
        <v>89</v>
      </c>
      <c r="K12" s="17"/>
      <c r="L12" s="17"/>
      <c r="M12" s="17">
        <v>10</v>
      </c>
      <c r="N12" s="17" t="s">
        <v>695</v>
      </c>
      <c r="O12" s="10" t="s">
        <v>687</v>
      </c>
      <c r="P12" s="10"/>
      <c r="Q12" s="12">
        <f>(J12*0.8+250)*1.25</f>
        <v>401.5</v>
      </c>
      <c r="R12" s="13">
        <f>J12*0.8*0.15/G12</f>
        <v>14.24</v>
      </c>
      <c r="S12" s="13">
        <f>J12*0.8*0.05/G12</f>
        <v>4.746666666666667</v>
      </c>
      <c r="T12" s="13">
        <f>J12*0.8*0.1/G12</f>
        <v>9.4933333333333341</v>
      </c>
      <c r="U12" s="13">
        <f>J12*0.8*0.075/G12</f>
        <v>7.12</v>
      </c>
      <c r="V12" s="12">
        <f>(R12+65)*1.25+K12+M12*1.25</f>
        <v>111.55</v>
      </c>
      <c r="W12" s="12">
        <v>120</v>
      </c>
      <c r="X12" s="12">
        <f>(T12+52)*1.25+K12+M12*1.25</f>
        <v>89.36666666666666</v>
      </c>
      <c r="Y12" s="12">
        <f>(U12+41)*1.25+L12+M12*1.25</f>
        <v>72.650000000000006</v>
      </c>
      <c r="Z12" s="12">
        <f>(S12+30)*1.25+L12+M12*1.25</f>
        <v>55.933333333333337</v>
      </c>
      <c r="AB12" s="3" t="e">
        <f>#REF!*H12</f>
        <v>#REF!</v>
      </c>
    </row>
    <row r="13" spans="1:44" ht="13" x14ac:dyDescent="0.3">
      <c r="B13" s="5" t="s">
        <v>679</v>
      </c>
      <c r="C13" s="5">
        <v>2</v>
      </c>
      <c r="D13" s="5"/>
      <c r="E13" s="5">
        <v>1</v>
      </c>
      <c r="F13" s="9">
        <f>C13+D13-E13</f>
        <v>1</v>
      </c>
      <c r="G13" s="10">
        <v>0.375</v>
      </c>
      <c r="H13" s="11">
        <v>89</v>
      </c>
      <c r="I13" s="17">
        <v>1</v>
      </c>
      <c r="J13" s="17">
        <f>H13*I13</f>
        <v>89</v>
      </c>
      <c r="K13" s="17"/>
      <c r="L13" s="17"/>
      <c r="M13" s="17">
        <v>10</v>
      </c>
      <c r="N13" s="17" t="s">
        <v>695</v>
      </c>
      <c r="O13" s="10" t="s">
        <v>687</v>
      </c>
      <c r="P13" s="10"/>
      <c r="Q13" s="12">
        <f>(J13*0.8+250)*1.25</f>
        <v>401.5</v>
      </c>
      <c r="R13" s="13">
        <f>J13*0.8*0.15/G13</f>
        <v>28.48</v>
      </c>
      <c r="S13" s="13">
        <f>J13*0.8*0.05/G13</f>
        <v>9.4933333333333341</v>
      </c>
      <c r="T13" s="13">
        <f>J13*0.8*0.1/G13</f>
        <v>18.986666666666668</v>
      </c>
      <c r="U13" s="13">
        <f>J13*0.8*0.075/G13</f>
        <v>14.24</v>
      </c>
      <c r="V13" s="12">
        <f>(R13+65)*1.25+K13+M13*1.25</f>
        <v>129.35000000000002</v>
      </c>
      <c r="W13" s="12">
        <v>140</v>
      </c>
      <c r="X13" s="12">
        <f>(T13+52)*1.25+K13+M13*1.25</f>
        <v>101.23333333333333</v>
      </c>
      <c r="Y13" s="12">
        <f>(U13+41)*1.25+L13+M13*1.25</f>
        <v>81.55</v>
      </c>
      <c r="Z13" s="12">
        <f>(S13+30)*1.25+L13+M13*1.25</f>
        <v>61.866666666666667</v>
      </c>
      <c r="AA13" s="3"/>
      <c r="AB13" s="3" t="e">
        <f>#REF!*H13</f>
        <v>#REF!</v>
      </c>
      <c r="AD13" s="3"/>
    </row>
    <row r="14" spans="1:44" s="3" customFormat="1" x14ac:dyDescent="0.35">
      <c r="B14" s="5" t="s">
        <v>194</v>
      </c>
      <c r="C14" s="5"/>
      <c r="D14" s="5"/>
      <c r="E14" s="5"/>
      <c r="F14" s="9">
        <f>C14+D14-E14</f>
        <v>0</v>
      </c>
      <c r="G14" s="10">
        <v>0.75</v>
      </c>
      <c r="H14" s="11">
        <v>119</v>
      </c>
      <c r="I14" s="17">
        <v>1.1000000000000001</v>
      </c>
      <c r="J14" s="17">
        <f>H14*I14</f>
        <v>130.9</v>
      </c>
      <c r="K14" s="17"/>
      <c r="L14" s="17"/>
      <c r="M14" s="17">
        <v>10</v>
      </c>
      <c r="N14" s="17" t="s">
        <v>695</v>
      </c>
      <c r="O14" s="10" t="s">
        <v>687</v>
      </c>
      <c r="P14" s="10" t="s">
        <v>396</v>
      </c>
      <c r="Q14" s="12">
        <f>(J14*0.8+250)*1.25</f>
        <v>443.40000000000003</v>
      </c>
      <c r="R14" s="13">
        <f>J14*0.8*0.15/G14</f>
        <v>20.944000000000003</v>
      </c>
      <c r="S14" s="13">
        <f>J14*0.8*0.05/G14</f>
        <v>6.9813333333333345</v>
      </c>
      <c r="T14" s="13">
        <f>J14*0.8*0.1/G14</f>
        <v>13.962666666666669</v>
      </c>
      <c r="U14" s="13">
        <f>J14*0.8*0.075/G14</f>
        <v>10.472000000000001</v>
      </c>
      <c r="V14" s="12">
        <f>(R14+65)*1.25+K14+M14*1.25</f>
        <v>119.93</v>
      </c>
      <c r="W14" s="12">
        <v>130</v>
      </c>
      <c r="X14" s="12">
        <f>(T14+52)*1.25+K14+M14*1.25</f>
        <v>94.953333333333333</v>
      </c>
      <c r="Y14" s="12">
        <f>(U14+41)*1.25+L14+M14*1.25</f>
        <v>76.84</v>
      </c>
      <c r="Z14" s="12">
        <f>(S14+30)*1.25+L14+M14*1.25</f>
        <v>58.726666666666667</v>
      </c>
      <c r="AA14" s="8"/>
      <c r="AB14" s="3" t="e">
        <f>#REF!*H14</f>
        <v>#REF!</v>
      </c>
    </row>
    <row r="15" spans="1:44" s="3" customFormat="1" ht="13" x14ac:dyDescent="0.3">
      <c r="B15" s="5" t="s">
        <v>752</v>
      </c>
      <c r="C15" s="5"/>
      <c r="D15" s="5">
        <v>26</v>
      </c>
      <c r="E15" s="5">
        <v>28</v>
      </c>
      <c r="F15" s="9">
        <f>C15+D15-E15</f>
        <v>-2</v>
      </c>
      <c r="G15" s="10">
        <v>0.375</v>
      </c>
      <c r="H15" s="11">
        <v>169</v>
      </c>
      <c r="I15" s="17">
        <v>1</v>
      </c>
      <c r="J15" s="17">
        <f>H15*I15</f>
        <v>169</v>
      </c>
      <c r="K15" s="17"/>
      <c r="L15" s="17"/>
      <c r="M15" s="17"/>
      <c r="N15" s="17" t="s">
        <v>695</v>
      </c>
      <c r="O15" s="10" t="s">
        <v>687</v>
      </c>
      <c r="P15" s="10" t="s">
        <v>782</v>
      </c>
      <c r="Q15" s="12">
        <f>(J15*0.8+250)*1.25</f>
        <v>481.50000000000006</v>
      </c>
      <c r="R15" s="13">
        <f>J15*0.8*0.15/G15</f>
        <v>54.080000000000005</v>
      </c>
      <c r="S15" s="13">
        <f>J15*0.8*0.05/G15</f>
        <v>18.026666666666671</v>
      </c>
      <c r="T15" s="13">
        <f>J15*0.8*0.1/G15</f>
        <v>36.053333333333342</v>
      </c>
      <c r="U15" s="13">
        <f>J15*0.8*0.075/G15</f>
        <v>27.040000000000003</v>
      </c>
      <c r="V15" s="12">
        <f>(R15+65)*1.25+K15+M15*1.25</f>
        <v>148.85000000000002</v>
      </c>
      <c r="W15" s="12">
        <v>160</v>
      </c>
      <c r="X15" s="12">
        <f>(T15+52)*1.25+K15+M15*1.25</f>
        <v>110.06666666666668</v>
      </c>
      <c r="Y15" s="12">
        <f>(U15+41)*1.25+L15+M15*1.25</f>
        <v>85.050000000000011</v>
      </c>
      <c r="Z15" s="12">
        <f>(S15+30)*1.25+L15+M15*1.25</f>
        <v>60.033333333333339</v>
      </c>
      <c r="AB15" s="3" t="e">
        <f>#REF!*H15</f>
        <v>#REF!</v>
      </c>
    </row>
    <row r="16" spans="1:44" s="3" customFormat="1" ht="13" x14ac:dyDescent="0.3">
      <c r="B16" s="5" t="s">
        <v>127</v>
      </c>
      <c r="C16" s="5">
        <v>1</v>
      </c>
      <c r="D16" s="5"/>
      <c r="E16" s="5">
        <v>1</v>
      </c>
      <c r="F16" s="9">
        <f>C16+D16-E16</f>
        <v>0</v>
      </c>
      <c r="G16" s="10">
        <v>0.75</v>
      </c>
      <c r="H16" s="11">
        <v>539</v>
      </c>
      <c r="I16" s="17">
        <v>1.2</v>
      </c>
      <c r="J16" s="17">
        <f>H16*I16</f>
        <v>646.79999999999995</v>
      </c>
      <c r="K16" s="17">
        <v>16</v>
      </c>
      <c r="L16" s="17">
        <v>8</v>
      </c>
      <c r="M16" s="17"/>
      <c r="N16" s="17" t="s">
        <v>695</v>
      </c>
      <c r="O16" s="10" t="s">
        <v>702</v>
      </c>
      <c r="P16" s="10" t="s">
        <v>355</v>
      </c>
      <c r="Q16" s="12">
        <f>(J16*0.8+250)*1.25</f>
        <v>959.3</v>
      </c>
      <c r="R16" s="13">
        <f>J16*0.8*0.15/G16</f>
        <v>103.48799999999999</v>
      </c>
      <c r="S16" s="13">
        <f>J16*0.8*0.05/G16</f>
        <v>34.496000000000002</v>
      </c>
      <c r="T16" s="13">
        <f>J16*0.8*0.1/G16</f>
        <v>68.992000000000004</v>
      </c>
      <c r="U16" s="13">
        <f>J16*0.8*0.075/G16</f>
        <v>51.743999999999993</v>
      </c>
      <c r="V16" s="12">
        <f>(R16+65)*1.25+K16+M16*1.25</f>
        <v>226.61</v>
      </c>
      <c r="W16" s="12">
        <v>240</v>
      </c>
      <c r="X16" s="12">
        <f>(T16+52)*1.25+K16+M16*1.25</f>
        <v>167.24</v>
      </c>
      <c r="Y16" s="12">
        <f>(U16+41)*1.25+L16+M16*1.25</f>
        <v>123.93</v>
      </c>
      <c r="Z16" s="12">
        <f>(S16+30)*1.25+L16+M16*1.25</f>
        <v>88.62</v>
      </c>
      <c r="AB16" s="3" t="e">
        <f>#REF!*H16</f>
        <v>#REF!</v>
      </c>
    </row>
    <row r="17" spans="2:29" ht="13" hidden="1" x14ac:dyDescent="0.3">
      <c r="B17" s="5" t="s">
        <v>26</v>
      </c>
      <c r="C17" s="5"/>
      <c r="D17" s="5"/>
      <c r="E17" s="5"/>
      <c r="F17" s="9">
        <f>C17+D17-E17</f>
        <v>0</v>
      </c>
      <c r="G17" s="10">
        <v>0.75</v>
      </c>
      <c r="H17" s="11">
        <v>109</v>
      </c>
      <c r="I17" s="17">
        <v>1</v>
      </c>
      <c r="J17" s="17">
        <f>H17*I17</f>
        <v>109</v>
      </c>
      <c r="K17" s="17"/>
      <c r="L17" s="17"/>
      <c r="M17" s="17"/>
      <c r="N17" s="17"/>
      <c r="O17" s="10"/>
      <c r="P17" s="10"/>
      <c r="Q17" s="12">
        <f>(J17*0.8+250)*1.25</f>
        <v>421.5</v>
      </c>
      <c r="R17" s="13">
        <f>J17*0.8*0.15/G17</f>
        <v>17.440000000000001</v>
      </c>
      <c r="S17" s="13">
        <f>J17*0.8*0.05/G17</f>
        <v>5.8133333333333335</v>
      </c>
      <c r="T17" s="13">
        <f>J17*0.8*0.1/G17</f>
        <v>11.626666666666667</v>
      </c>
      <c r="U17" s="13">
        <f>J17*0.8*0.075/G17</f>
        <v>8.7200000000000006</v>
      </c>
      <c r="V17" s="12">
        <f>(R17+65)*1.25+K17+M17*1.25</f>
        <v>103.05</v>
      </c>
      <c r="W17" s="12"/>
      <c r="X17" s="12">
        <f>(T17+52)*1.25+K17+M17*1.25</f>
        <v>79.533333333333331</v>
      </c>
      <c r="Y17" s="12">
        <f>(U17+41)*1.25+L17+M17*1.25</f>
        <v>62.15</v>
      </c>
      <c r="Z17" s="12">
        <f>(S17+30)*1.25+L17+M17*1.25</f>
        <v>44.766666666666666</v>
      </c>
      <c r="AA17" s="2"/>
      <c r="AB17" s="3" t="e">
        <f>#REF!*H17</f>
        <v>#REF!</v>
      </c>
    </row>
    <row r="18" spans="2:29" s="3" customFormat="1" ht="13" x14ac:dyDescent="0.3">
      <c r="B18" s="6" t="s">
        <v>596</v>
      </c>
      <c r="C18" s="6">
        <v>1</v>
      </c>
      <c r="D18" s="6"/>
      <c r="E18" s="6"/>
      <c r="F18" s="9">
        <f>C18+D18-E18</f>
        <v>1</v>
      </c>
      <c r="G18" s="10">
        <v>0.75</v>
      </c>
      <c r="H18" s="11">
        <v>279</v>
      </c>
      <c r="I18" s="17">
        <v>1.6</v>
      </c>
      <c r="J18" s="17">
        <f>H18*I18</f>
        <v>446.40000000000003</v>
      </c>
      <c r="K18" s="17">
        <v>16</v>
      </c>
      <c r="L18" s="17">
        <v>8</v>
      </c>
      <c r="M18" s="17"/>
      <c r="N18" s="17" t="s">
        <v>695</v>
      </c>
      <c r="O18" s="10" t="s">
        <v>702</v>
      </c>
      <c r="P18" s="10"/>
      <c r="Q18" s="12">
        <f>(J18*0.8+250)*1.25</f>
        <v>758.90000000000009</v>
      </c>
      <c r="R18" s="13">
        <f>J18*0.8*0.15/G18</f>
        <v>71.424000000000007</v>
      </c>
      <c r="S18" s="13">
        <f>J18*0.8*0.05/G18</f>
        <v>23.808000000000007</v>
      </c>
      <c r="T18" s="13">
        <f>J18*0.8*0.1/G18</f>
        <v>47.616000000000014</v>
      </c>
      <c r="U18" s="13">
        <f>J18*0.8*0.075/G18</f>
        <v>35.712000000000003</v>
      </c>
      <c r="V18" s="12">
        <f>(R18+65)*1.25+K18+M18*1.25</f>
        <v>186.53</v>
      </c>
      <c r="W18" s="12">
        <v>200</v>
      </c>
      <c r="X18" s="12">
        <f>(T18+52)*1.25+K18+M18*1.25</f>
        <v>140.52000000000001</v>
      </c>
      <c r="Y18" s="12">
        <f>(U18+41)*1.25+L18+M18*1.25</f>
        <v>103.89</v>
      </c>
      <c r="Z18" s="12">
        <f>(S18+30)*1.25+L18+M18*1.25</f>
        <v>75.260000000000005</v>
      </c>
      <c r="AB18" s="3" t="e">
        <f>#REF!*H18</f>
        <v>#REF!</v>
      </c>
    </row>
    <row r="19" spans="2:29" s="3" customFormat="1" ht="13" x14ac:dyDescent="0.3">
      <c r="B19" s="5" t="s">
        <v>29</v>
      </c>
      <c r="C19" s="5">
        <v>2</v>
      </c>
      <c r="D19" s="5">
        <v>2</v>
      </c>
      <c r="E19" s="5">
        <v>2</v>
      </c>
      <c r="F19" s="9">
        <f>C19+D19-E19</f>
        <v>2</v>
      </c>
      <c r="G19" s="10">
        <v>0.375</v>
      </c>
      <c r="H19" s="11">
        <v>69</v>
      </c>
      <c r="I19" s="17">
        <v>1</v>
      </c>
      <c r="J19" s="17">
        <f>H19*I19</f>
        <v>69</v>
      </c>
      <c r="K19" s="17"/>
      <c r="L19" s="17"/>
      <c r="M19" s="17">
        <v>10</v>
      </c>
      <c r="N19" s="17" t="s">
        <v>695</v>
      </c>
      <c r="O19" s="10" t="s">
        <v>702</v>
      </c>
      <c r="P19" s="10" t="s">
        <v>431</v>
      </c>
      <c r="Q19" s="12">
        <f>(J19*0.8+250)*1.25</f>
        <v>381.5</v>
      </c>
      <c r="R19" s="13">
        <f>J19*0.8*0.15/G19</f>
        <v>22.08</v>
      </c>
      <c r="S19" s="13">
        <f>J19*0.8*0.05/G19</f>
        <v>7.36</v>
      </c>
      <c r="T19" s="13">
        <f>J19*0.8*0.1/G19</f>
        <v>14.72</v>
      </c>
      <c r="U19" s="13">
        <f>J19*0.8*0.075/G19</f>
        <v>11.04</v>
      </c>
      <c r="V19" s="12">
        <f>(R19+65)*1.25+K19+M19*1.25</f>
        <v>121.35</v>
      </c>
      <c r="W19" s="12">
        <v>110</v>
      </c>
      <c r="X19" s="12">
        <f>(T19+52)*1.25+K19+M19*1.25</f>
        <v>95.9</v>
      </c>
      <c r="Y19" s="12">
        <f>(U19+41)*1.25+L19+M19*1.25</f>
        <v>77.55</v>
      </c>
      <c r="Z19" s="12">
        <f>(S19+30)*1.25+L19+M19*1.25</f>
        <v>59.2</v>
      </c>
      <c r="AB19" s="3" t="e">
        <f>#REF!*H19</f>
        <v>#REF!</v>
      </c>
    </row>
    <row r="20" spans="2:29" s="3" customFormat="1" ht="13" x14ac:dyDescent="0.3">
      <c r="B20" s="5" t="s">
        <v>543</v>
      </c>
      <c r="C20" s="5"/>
      <c r="D20" s="5"/>
      <c r="E20" s="5"/>
      <c r="F20" s="9">
        <f>C20+D20-E20</f>
        <v>0</v>
      </c>
      <c r="G20" s="10">
        <v>0.5</v>
      </c>
      <c r="H20" s="11">
        <v>299</v>
      </c>
      <c r="I20" s="17">
        <v>1.6</v>
      </c>
      <c r="J20" s="17">
        <f>H20*I20</f>
        <v>478.40000000000003</v>
      </c>
      <c r="K20" s="17">
        <v>16</v>
      </c>
      <c r="L20" s="17">
        <v>8</v>
      </c>
      <c r="M20" s="17"/>
      <c r="N20" s="17" t="s">
        <v>695</v>
      </c>
      <c r="O20" s="10" t="s">
        <v>702</v>
      </c>
      <c r="P20" s="10"/>
      <c r="Q20" s="12">
        <f>(J20*0.8+250)*1.25</f>
        <v>790.90000000000009</v>
      </c>
      <c r="R20" s="13">
        <f>J20*0.8*0.15/G20</f>
        <v>114.816</v>
      </c>
      <c r="S20" s="13">
        <f>J20*0.8*0.05/G20</f>
        <v>38.272000000000006</v>
      </c>
      <c r="T20" s="13">
        <f>J20*0.8*0.1/G20</f>
        <v>76.544000000000011</v>
      </c>
      <c r="U20" s="13">
        <f>J20*0.8*0.075/G20</f>
        <v>57.408000000000001</v>
      </c>
      <c r="V20" s="12">
        <f>(R20+65)*1.25+K20+M20*1.25</f>
        <v>240.77</v>
      </c>
      <c r="W20" s="12">
        <v>250</v>
      </c>
      <c r="X20" s="12">
        <f>(T20+52)*1.25+K20+M20*1.25</f>
        <v>176.68</v>
      </c>
      <c r="Y20" s="12">
        <f>(U20+41)*1.25+L20+M20*1.25</f>
        <v>131.01</v>
      </c>
      <c r="Z20" s="12">
        <f>(S20+30)*1.25+L20+M20*1.25</f>
        <v>93.34</v>
      </c>
      <c r="AB20" s="3" t="e">
        <f>#REF!*H20</f>
        <v>#REF!</v>
      </c>
    </row>
    <row r="21" spans="2:29" s="3" customFormat="1" ht="13" x14ac:dyDescent="0.3">
      <c r="B21" s="5" t="s">
        <v>128</v>
      </c>
      <c r="C21" s="5">
        <v>1</v>
      </c>
      <c r="D21" s="5"/>
      <c r="E21" s="5">
        <v>1</v>
      </c>
      <c r="F21" s="9">
        <f>C21+D21-E21</f>
        <v>0</v>
      </c>
      <c r="G21" s="10">
        <v>0.375</v>
      </c>
      <c r="H21" s="11">
        <v>129</v>
      </c>
      <c r="I21" s="17">
        <v>1.1000000000000001</v>
      </c>
      <c r="J21" s="17">
        <f>H21*I21</f>
        <v>141.9</v>
      </c>
      <c r="K21" s="17">
        <v>16</v>
      </c>
      <c r="L21" s="17">
        <v>8</v>
      </c>
      <c r="M21" s="17"/>
      <c r="N21" s="17" t="s">
        <v>695</v>
      </c>
      <c r="O21" s="10" t="s">
        <v>701</v>
      </c>
      <c r="P21" s="10" t="s">
        <v>309</v>
      </c>
      <c r="Q21" s="12">
        <f>(J21*0.8+250)*1.25</f>
        <v>454.4</v>
      </c>
      <c r="R21" s="13">
        <f>J21*0.8*0.15/G21</f>
        <v>45.408000000000008</v>
      </c>
      <c r="S21" s="13">
        <f>J21*0.8*0.05/G21</f>
        <v>15.136000000000003</v>
      </c>
      <c r="T21" s="13">
        <f>J21*0.8*0.1/G21</f>
        <v>30.272000000000006</v>
      </c>
      <c r="U21" s="13">
        <f>J21*0.8*0.075/G21</f>
        <v>22.704000000000004</v>
      </c>
      <c r="V21" s="12">
        <f>(R21+65)*1.25+K21+M21*1.25</f>
        <v>154.01000000000002</v>
      </c>
      <c r="W21" s="12">
        <v>160</v>
      </c>
      <c r="X21" s="12">
        <f>(T21+52)*1.25+K21+M21*1.25</f>
        <v>118.84</v>
      </c>
      <c r="Y21" s="12">
        <f>(U21+41)*1.25+L21+M21*1.25</f>
        <v>87.63000000000001</v>
      </c>
      <c r="Z21" s="12">
        <f>(S21+30)*1.25+L21+M21*1.25</f>
        <v>64.42</v>
      </c>
      <c r="AB21" s="3" t="e">
        <f>#REF!*H21</f>
        <v>#REF!</v>
      </c>
    </row>
    <row r="22" spans="2:29" s="3" customFormat="1" ht="13" x14ac:dyDescent="0.3">
      <c r="B22" s="5" t="s">
        <v>810</v>
      </c>
      <c r="C22" s="5"/>
      <c r="D22" s="5">
        <v>4</v>
      </c>
      <c r="E22" s="5">
        <v>4</v>
      </c>
      <c r="F22" s="9">
        <f>C22+D22-E22</f>
        <v>0</v>
      </c>
      <c r="G22" s="10">
        <v>0.75</v>
      </c>
      <c r="H22" s="11">
        <v>298</v>
      </c>
      <c r="I22" s="17">
        <v>1.2</v>
      </c>
      <c r="J22" s="17">
        <f>H22*I22</f>
        <v>357.59999999999997</v>
      </c>
      <c r="K22" s="17">
        <v>16</v>
      </c>
      <c r="L22" s="17">
        <v>8</v>
      </c>
      <c r="M22" s="17"/>
      <c r="N22" s="17" t="s">
        <v>695</v>
      </c>
      <c r="O22" s="10" t="s">
        <v>873</v>
      </c>
      <c r="P22" s="10"/>
      <c r="Q22" s="12">
        <f>(J22*0.8+250)*1.25</f>
        <v>670.09999999999991</v>
      </c>
      <c r="R22" s="13">
        <f>J22*0.8*0.15/G22</f>
        <v>57.216000000000001</v>
      </c>
      <c r="S22" s="13">
        <f>J22*0.8*0.05/G22</f>
        <v>19.071999999999999</v>
      </c>
      <c r="T22" s="13">
        <f>J22*0.8*0.1/G22</f>
        <v>38.143999999999998</v>
      </c>
      <c r="U22" s="13">
        <f>J22*0.8*0.075/G22</f>
        <v>28.608000000000001</v>
      </c>
      <c r="V22" s="12">
        <f>(R22+65)*1.25+K22+M22*1.25</f>
        <v>168.77</v>
      </c>
      <c r="W22" s="12">
        <v>180</v>
      </c>
      <c r="X22" s="12">
        <f>(T22+52)*1.25+K22+M22*1.25</f>
        <v>128.68</v>
      </c>
      <c r="Y22" s="12">
        <f>(U22+41)*1.25+L22+M22*1.25</f>
        <v>95.01</v>
      </c>
      <c r="Z22" s="12">
        <f>(S22+30)*1.25+L22+M22*1.25</f>
        <v>69.34</v>
      </c>
      <c r="AB22" s="3" t="e">
        <f>#REF!*H22</f>
        <v>#REF!</v>
      </c>
    </row>
    <row r="23" spans="2:29" s="46" customFormat="1" ht="18.5" x14ac:dyDescent="0.45">
      <c r="B23" s="53" t="s">
        <v>859</v>
      </c>
      <c r="C23" s="53"/>
      <c r="D23" s="53"/>
      <c r="E23" s="53"/>
      <c r="F23" s="47"/>
      <c r="G23" s="54"/>
      <c r="H23" s="55"/>
      <c r="I23" s="56"/>
      <c r="J23" s="56"/>
      <c r="K23" s="56"/>
      <c r="L23" s="56"/>
      <c r="M23" s="56"/>
      <c r="N23" s="56"/>
      <c r="O23" s="54"/>
      <c r="P23" s="54"/>
      <c r="Q23" s="57"/>
      <c r="R23" s="58"/>
      <c r="S23" s="58"/>
      <c r="T23" s="58"/>
      <c r="U23" s="58"/>
      <c r="V23" s="57"/>
      <c r="W23" s="57"/>
      <c r="X23" s="57"/>
      <c r="Y23" s="57"/>
      <c r="Z23" s="57"/>
    </row>
    <row r="24" spans="2:29" s="3" customFormat="1" ht="13" x14ac:dyDescent="0.3">
      <c r="B24" s="5" t="s">
        <v>97</v>
      </c>
      <c r="C24" s="5">
        <v>1</v>
      </c>
      <c r="D24" s="5"/>
      <c r="E24" s="5"/>
      <c r="F24" s="9">
        <f>C24+D24-E24</f>
        <v>1</v>
      </c>
      <c r="G24" s="10">
        <v>0.75</v>
      </c>
      <c r="H24" s="11">
        <v>499</v>
      </c>
      <c r="I24" s="17">
        <v>1</v>
      </c>
      <c r="J24" s="17">
        <f>H24*I24</f>
        <v>499</v>
      </c>
      <c r="K24" s="17"/>
      <c r="L24" s="17"/>
      <c r="M24" s="17">
        <v>10</v>
      </c>
      <c r="N24" s="17" t="s">
        <v>696</v>
      </c>
      <c r="O24" s="10" t="s">
        <v>693</v>
      </c>
      <c r="P24" s="10" t="s">
        <v>297</v>
      </c>
      <c r="Q24" s="12">
        <f>(J24*0.8+250)*1.25</f>
        <v>811.5</v>
      </c>
      <c r="R24" s="13">
        <f>J24*0.8*0.15/G24</f>
        <v>79.84</v>
      </c>
      <c r="S24" s="13">
        <f>J24*0.8*0.05/G24</f>
        <v>26.61333333333334</v>
      </c>
      <c r="T24" s="13">
        <f>J24*0.8*0.1/G24</f>
        <v>53.226666666666681</v>
      </c>
      <c r="U24" s="13">
        <f>J24*0.8*0.075/G24</f>
        <v>39.92</v>
      </c>
      <c r="V24" s="12">
        <f>(R24+65)*1.25+K24+M24*1.25</f>
        <v>193.55</v>
      </c>
      <c r="W24" s="12">
        <v>200</v>
      </c>
      <c r="X24" s="12">
        <f>(T24+52)*1.25+K24+M24*1.25</f>
        <v>144.03333333333336</v>
      </c>
      <c r="Y24" s="12">
        <f>(U24+41)*1.25+L24+M24*1.25</f>
        <v>113.65</v>
      </c>
      <c r="Z24" s="12">
        <f>(S24+30)*1.25+L24+M24*1.25</f>
        <v>83.26666666666668</v>
      </c>
      <c r="AB24" s="3" t="e">
        <f>#REF!*H24</f>
        <v>#REF!</v>
      </c>
    </row>
    <row r="25" spans="2:29" ht="13" x14ac:dyDescent="0.3">
      <c r="B25" s="5" t="s">
        <v>743</v>
      </c>
      <c r="C25" s="5"/>
      <c r="D25" s="5">
        <v>1</v>
      </c>
      <c r="E25" s="5"/>
      <c r="F25" s="9">
        <f>C25+D25-E25</f>
        <v>1</v>
      </c>
      <c r="G25" s="10">
        <v>0.75</v>
      </c>
      <c r="H25" s="11">
        <v>279</v>
      </c>
      <c r="I25" s="17">
        <v>1</v>
      </c>
      <c r="J25" s="17">
        <f>H25*I25</f>
        <v>279</v>
      </c>
      <c r="K25" s="17"/>
      <c r="L25" s="17"/>
      <c r="M25" s="17">
        <v>10</v>
      </c>
      <c r="N25" s="17" t="s">
        <v>696</v>
      </c>
      <c r="O25" s="10" t="s">
        <v>693</v>
      </c>
      <c r="P25" s="10"/>
      <c r="Q25" s="12">
        <f>(J25*0.8+250)*1.25</f>
        <v>591.5</v>
      </c>
      <c r="R25" s="13">
        <f>J25*0.8*0.15/G25</f>
        <v>44.640000000000008</v>
      </c>
      <c r="S25" s="13">
        <f>J25*0.8*0.05/G25</f>
        <v>14.880000000000003</v>
      </c>
      <c r="T25" s="13">
        <f>J25*0.8*0.1/G25</f>
        <v>29.760000000000005</v>
      </c>
      <c r="U25" s="13">
        <f>J25*0.8*0.075/G25</f>
        <v>22.320000000000004</v>
      </c>
      <c r="V25" s="12">
        <f>(R25+65)*1.25+K25+M25*1.25</f>
        <v>149.55000000000001</v>
      </c>
      <c r="W25" s="12">
        <v>160</v>
      </c>
      <c r="X25" s="12">
        <f>(T25+52)*1.25+K25+M25*1.25</f>
        <v>114.7</v>
      </c>
      <c r="Y25" s="12">
        <f>(U25+41)*1.25+L25+M25*1.25</f>
        <v>91.65</v>
      </c>
      <c r="Z25" s="12">
        <f>(S25+30)*1.25+L25+M25*1.25</f>
        <v>68.599999999999994</v>
      </c>
      <c r="AA25" s="2"/>
      <c r="AB25" s="3" t="e">
        <f>#REF!*H25</f>
        <v>#REF!</v>
      </c>
      <c r="AC25" s="2" t="s">
        <v>1</v>
      </c>
    </row>
    <row r="26" spans="2:29" ht="13" x14ac:dyDescent="0.3">
      <c r="B26" s="5" t="s">
        <v>861</v>
      </c>
      <c r="C26" s="5"/>
      <c r="D26" s="5">
        <v>3</v>
      </c>
      <c r="E26" s="5"/>
      <c r="F26" s="9">
        <f>C26+D26-E26</f>
        <v>3</v>
      </c>
      <c r="G26" s="10">
        <v>0.75</v>
      </c>
      <c r="H26" s="11">
        <v>438</v>
      </c>
      <c r="I26" s="17">
        <v>1.2</v>
      </c>
      <c r="J26" s="17">
        <f>H26*I26</f>
        <v>525.6</v>
      </c>
      <c r="K26" s="17"/>
      <c r="L26" s="17"/>
      <c r="M26" s="17">
        <v>10</v>
      </c>
      <c r="N26" s="17" t="s">
        <v>696</v>
      </c>
      <c r="O26" s="10" t="s">
        <v>693</v>
      </c>
      <c r="P26" s="10"/>
      <c r="Q26" s="12">
        <f>(J26*0.8+250)*1.25</f>
        <v>838.1</v>
      </c>
      <c r="R26" s="13">
        <f>J26*0.8*0.15/G26</f>
        <v>84.096000000000004</v>
      </c>
      <c r="S26" s="13">
        <f>J26*0.8*0.05/G26</f>
        <v>28.032</v>
      </c>
      <c r="T26" s="13">
        <f>J26*0.8*0.1/G26</f>
        <v>56.064</v>
      </c>
      <c r="U26" s="13">
        <f>J26*0.8*0.075/G26</f>
        <v>42.048000000000002</v>
      </c>
      <c r="V26" s="12">
        <f>(R26+65)*1.25+K26+M26*1.25</f>
        <v>198.87</v>
      </c>
      <c r="W26" s="12">
        <v>200</v>
      </c>
      <c r="X26" s="12">
        <f>(T26+52)*1.25+K26+M26*1.25</f>
        <v>147.57999999999998</v>
      </c>
      <c r="Y26" s="12">
        <f>(U26+41)*1.25+L26+M26*1.25</f>
        <v>116.31</v>
      </c>
      <c r="Z26" s="12">
        <f>(S26+30)*1.25+L26+M26*1.25</f>
        <v>85.039999999999992</v>
      </c>
      <c r="AA26" s="2"/>
      <c r="AB26" s="3" t="e">
        <f>#REF!*H26</f>
        <v>#REF!</v>
      </c>
    </row>
    <row r="27" spans="2:29" ht="13" x14ac:dyDescent="0.3">
      <c r="B27" s="5" t="s">
        <v>203</v>
      </c>
      <c r="C27" s="5">
        <v>1</v>
      </c>
      <c r="D27" s="5"/>
      <c r="E27" s="5"/>
      <c r="F27" s="9">
        <f>C27+D27-E27</f>
        <v>1</v>
      </c>
      <c r="G27" s="10">
        <v>0.75</v>
      </c>
      <c r="H27" s="11">
        <v>419</v>
      </c>
      <c r="I27" s="17">
        <v>1.1000000000000001</v>
      </c>
      <c r="J27" s="17">
        <f>H27*I27</f>
        <v>460.90000000000003</v>
      </c>
      <c r="K27" s="17"/>
      <c r="L27" s="17"/>
      <c r="M27" s="17">
        <v>10</v>
      </c>
      <c r="N27" s="17" t="s">
        <v>696</v>
      </c>
      <c r="O27" s="10" t="s">
        <v>693</v>
      </c>
      <c r="P27" s="10" t="s">
        <v>337</v>
      </c>
      <c r="Q27" s="12">
        <f>(J27*0.8+250)*1.25</f>
        <v>773.40000000000009</v>
      </c>
      <c r="R27" s="13">
        <f>J27*0.8*0.15/G27</f>
        <v>73.744</v>
      </c>
      <c r="S27" s="13">
        <f>J27*0.8*0.05/G27</f>
        <v>24.581333333333337</v>
      </c>
      <c r="T27" s="13">
        <f>J27*0.8*0.1/G27</f>
        <v>49.162666666666674</v>
      </c>
      <c r="U27" s="13">
        <f>J27*0.8*0.075/G27</f>
        <v>36.872</v>
      </c>
      <c r="V27" s="12">
        <f>(R27+65)*1.25+K27+M27*1.25</f>
        <v>185.93</v>
      </c>
      <c r="W27" s="12">
        <v>200</v>
      </c>
      <c r="X27" s="12">
        <f>(T27+52)*1.25+K27+M27*1.25</f>
        <v>138.95333333333332</v>
      </c>
      <c r="Y27" s="12">
        <f>(U27+41)*1.25+L27+M27*1.25</f>
        <v>109.84</v>
      </c>
      <c r="Z27" s="12">
        <f>(S27+30)*1.25+L27+M27*1.25</f>
        <v>80.726666666666659</v>
      </c>
      <c r="AA27" s="2"/>
      <c r="AB27" s="3" t="e">
        <f>#REF!*H27</f>
        <v>#REF!</v>
      </c>
    </row>
    <row r="28" spans="2:29" s="3" customFormat="1" ht="13" x14ac:dyDescent="0.3">
      <c r="B28" s="5" t="s">
        <v>813</v>
      </c>
      <c r="C28" s="5"/>
      <c r="D28" s="5">
        <v>6</v>
      </c>
      <c r="E28" s="5">
        <v>2</v>
      </c>
      <c r="F28" s="9">
        <f>C28+D28-E28</f>
        <v>4</v>
      </c>
      <c r="G28" s="10">
        <v>0.75</v>
      </c>
      <c r="H28" s="11">
        <v>99</v>
      </c>
      <c r="I28" s="17">
        <v>1.2</v>
      </c>
      <c r="J28" s="17">
        <f>H28*I28</f>
        <v>118.8</v>
      </c>
      <c r="K28" s="17"/>
      <c r="L28" s="17"/>
      <c r="M28" s="17"/>
      <c r="N28" s="17" t="s">
        <v>859</v>
      </c>
      <c r="O28" s="10" t="s">
        <v>693</v>
      </c>
      <c r="P28" s="10"/>
      <c r="Q28" s="12">
        <f>(J28*0.8+250)*1.25</f>
        <v>431.3</v>
      </c>
      <c r="R28" s="13">
        <f>J28*0.8*0.15/G28</f>
        <v>19.007999999999999</v>
      </c>
      <c r="S28" s="13">
        <f>J28*0.8*0.05/G28</f>
        <v>6.3360000000000012</v>
      </c>
      <c r="T28" s="13">
        <f>J28*0.8*0.1/G28</f>
        <v>12.672000000000002</v>
      </c>
      <c r="U28" s="13">
        <f>J28*0.8*0.075/G28</f>
        <v>9.5039999999999996</v>
      </c>
      <c r="V28" s="12">
        <f>(R28+65)*1.25+K28+M28*1.25</f>
        <v>105.00999999999999</v>
      </c>
      <c r="W28" s="12">
        <v>120</v>
      </c>
      <c r="X28" s="12">
        <f>(T28+52)*1.25+K28+M28*1.25</f>
        <v>80.84</v>
      </c>
      <c r="Y28" s="12">
        <f>(U28+41)*1.25+L28+M28*1.25</f>
        <v>63.129999999999995</v>
      </c>
      <c r="Z28" s="12">
        <f>(S28+30)*1.25+L28+M28*1.25</f>
        <v>45.42</v>
      </c>
      <c r="AB28" s="3" t="e">
        <f>#REF!*H28</f>
        <v>#REF!</v>
      </c>
    </row>
    <row r="29" spans="2:29" s="3" customFormat="1" ht="13" x14ac:dyDescent="0.3">
      <c r="B29" s="5" t="s">
        <v>281</v>
      </c>
      <c r="C29" s="5">
        <v>12</v>
      </c>
      <c r="D29" s="5">
        <v>12</v>
      </c>
      <c r="E29" s="5">
        <v>25</v>
      </c>
      <c r="F29" s="9">
        <f>C29+D29-E29</f>
        <v>-1</v>
      </c>
      <c r="G29" s="10">
        <v>0.75</v>
      </c>
      <c r="H29" s="11">
        <v>449</v>
      </c>
      <c r="I29" s="17">
        <v>1.1000000000000001</v>
      </c>
      <c r="J29" s="17">
        <f>H29*I29</f>
        <v>493.90000000000003</v>
      </c>
      <c r="K29" s="17"/>
      <c r="L29" s="17"/>
      <c r="M29" s="17">
        <v>10</v>
      </c>
      <c r="N29" s="17" t="s">
        <v>696</v>
      </c>
      <c r="O29" s="10" t="s">
        <v>693</v>
      </c>
      <c r="P29" s="10" t="s">
        <v>344</v>
      </c>
      <c r="Q29" s="12">
        <f>(J29*0.8+250)*1.25</f>
        <v>806.40000000000009</v>
      </c>
      <c r="R29" s="13">
        <f>J29*0.8*0.15/G29</f>
        <v>79.024000000000015</v>
      </c>
      <c r="S29" s="13">
        <f>J29*0.8*0.05/G29</f>
        <v>26.341333333333338</v>
      </c>
      <c r="T29" s="13">
        <f>J29*0.8*0.1/G29</f>
        <v>52.682666666666677</v>
      </c>
      <c r="U29" s="13">
        <f>J29*0.8*0.075/G29</f>
        <v>39.512000000000008</v>
      </c>
      <c r="V29" s="12">
        <f>(R29+65)*1.25+K29+M29*1.25</f>
        <v>192.53</v>
      </c>
      <c r="W29" s="12">
        <v>200</v>
      </c>
      <c r="X29" s="12">
        <f>(T29+52)*1.25+K29+M29*1.25</f>
        <v>143.35333333333335</v>
      </c>
      <c r="Y29" s="12">
        <f>(U29+41)*1.25+L29+M29*1.25</f>
        <v>113.14</v>
      </c>
      <c r="Z29" s="12">
        <f>(S29+30)*1.25+L29+M29*1.25</f>
        <v>82.926666666666677</v>
      </c>
      <c r="AB29" s="3" t="e">
        <f>#REF!*H29</f>
        <v>#REF!</v>
      </c>
    </row>
    <row r="30" spans="2:29" s="3" customFormat="1" ht="13" x14ac:dyDescent="0.3">
      <c r="B30" s="5" t="s">
        <v>824</v>
      </c>
      <c r="C30" s="5"/>
      <c r="D30" s="5">
        <v>1</v>
      </c>
      <c r="E30" s="5">
        <v>1</v>
      </c>
      <c r="F30" s="9">
        <f>C30+D30-E30</f>
        <v>0</v>
      </c>
      <c r="G30" s="10">
        <v>0.75</v>
      </c>
      <c r="H30" s="11">
        <v>799</v>
      </c>
      <c r="I30" s="17">
        <v>1.1000000000000001</v>
      </c>
      <c r="J30" s="17">
        <f>H30*I30</f>
        <v>878.90000000000009</v>
      </c>
      <c r="K30" s="17"/>
      <c r="L30" s="17"/>
      <c r="M30" s="17">
        <v>10</v>
      </c>
      <c r="N30" s="17" t="s">
        <v>859</v>
      </c>
      <c r="O30" s="10" t="s">
        <v>693</v>
      </c>
      <c r="P30" s="10"/>
      <c r="Q30" s="12">
        <f>(J30*0.8+250)*1.25</f>
        <v>1191.4000000000001</v>
      </c>
      <c r="R30" s="13">
        <f>J30*0.8*0.15/G30</f>
        <v>140.62400000000002</v>
      </c>
      <c r="S30" s="13">
        <f>J30*0.8*0.05/G30</f>
        <v>46.874666666666677</v>
      </c>
      <c r="T30" s="13">
        <f>J30*0.8*0.1/G30</f>
        <v>93.749333333333354</v>
      </c>
      <c r="U30" s="13">
        <f>J30*0.8*0.075/G30</f>
        <v>70.312000000000012</v>
      </c>
      <c r="V30" s="12">
        <f>(R30+65)*1.25+K30+M30*1.25</f>
        <v>269.53000000000003</v>
      </c>
      <c r="W30" s="12">
        <v>280</v>
      </c>
      <c r="X30" s="12">
        <f>(T30+52)*1.25+K30+M30*1.25</f>
        <v>194.68666666666672</v>
      </c>
      <c r="Y30" s="12">
        <f>(U30+41)*1.25+L30+M30*1.25</f>
        <v>151.64000000000001</v>
      </c>
      <c r="Z30" s="12">
        <f>(S30+30)*1.25+L30+M30*1.25</f>
        <v>108.59333333333336</v>
      </c>
      <c r="AB30" s="3" t="e">
        <f>#REF!*H30</f>
        <v>#REF!</v>
      </c>
    </row>
    <row r="31" spans="2:29" s="3" customFormat="1" ht="13" x14ac:dyDescent="0.3">
      <c r="B31" s="5" t="s">
        <v>858</v>
      </c>
      <c r="C31" s="5"/>
      <c r="D31" s="5">
        <v>6</v>
      </c>
      <c r="E31" s="5"/>
      <c r="F31" s="9">
        <f>C31+D31-E31</f>
        <v>6</v>
      </c>
      <c r="G31" s="10">
        <v>0.75</v>
      </c>
      <c r="H31" s="11">
        <v>338</v>
      </c>
      <c r="I31" s="17">
        <v>1.2</v>
      </c>
      <c r="J31" s="17">
        <f>H31*I31</f>
        <v>405.59999999999997</v>
      </c>
      <c r="K31" s="17"/>
      <c r="L31" s="17"/>
      <c r="M31" s="17">
        <v>10</v>
      </c>
      <c r="N31" s="17" t="s">
        <v>859</v>
      </c>
      <c r="O31" s="10" t="s">
        <v>693</v>
      </c>
      <c r="P31" s="10"/>
      <c r="Q31" s="12">
        <f>(J31*0.8+250)*1.25</f>
        <v>718.1</v>
      </c>
      <c r="R31" s="13">
        <f>J31*0.8*0.15/G31</f>
        <v>64.896000000000001</v>
      </c>
      <c r="S31" s="13">
        <f>J31*0.8*0.05/G31</f>
        <v>21.632000000000001</v>
      </c>
      <c r="T31" s="13">
        <f>J31*0.8*0.1/G31</f>
        <v>43.264000000000003</v>
      </c>
      <c r="U31" s="13">
        <f>J31*0.8*0.075/G31</f>
        <v>32.448</v>
      </c>
      <c r="V31" s="12">
        <f>(R31+65)*1.25+K31+M31*1.25</f>
        <v>174.87</v>
      </c>
      <c r="W31" s="12">
        <v>180</v>
      </c>
      <c r="X31" s="12">
        <f>(T31+52)*1.25+K31+M31*1.25</f>
        <v>131.58000000000001</v>
      </c>
      <c r="Y31" s="12">
        <f>(U31+41)*1.25+L31+M31*1.25</f>
        <v>104.31</v>
      </c>
      <c r="Z31" s="12">
        <f>(S31+30)*1.25+L31+M31*1.25</f>
        <v>77.040000000000006</v>
      </c>
      <c r="AB31" s="3" t="e">
        <f>#REF!*H31</f>
        <v>#REF!</v>
      </c>
    </row>
    <row r="32" spans="2:29" s="3" customFormat="1" x14ac:dyDescent="0.35">
      <c r="B32" s="5" t="s">
        <v>722</v>
      </c>
      <c r="C32" s="5"/>
      <c r="D32" s="5">
        <v>12</v>
      </c>
      <c r="E32" s="5">
        <v>7</v>
      </c>
      <c r="F32" s="9">
        <f>C32+D32-E32</f>
        <v>5</v>
      </c>
      <c r="G32" s="10">
        <v>0.75</v>
      </c>
      <c r="H32" s="11">
        <v>369</v>
      </c>
      <c r="I32" s="17">
        <v>1.1000000000000001</v>
      </c>
      <c r="J32" s="17">
        <f>H32*I32</f>
        <v>405.90000000000003</v>
      </c>
      <c r="K32" s="17"/>
      <c r="L32" s="17"/>
      <c r="M32" s="17">
        <v>10</v>
      </c>
      <c r="N32" s="17" t="s">
        <v>696</v>
      </c>
      <c r="O32" s="10" t="s">
        <v>693</v>
      </c>
      <c r="P32" s="10" t="s">
        <v>774</v>
      </c>
      <c r="Q32" s="12">
        <f>(J32*0.8+250)*1.25</f>
        <v>718.40000000000009</v>
      </c>
      <c r="R32" s="13">
        <f>J32*0.8*0.15/G32</f>
        <v>64.944000000000003</v>
      </c>
      <c r="S32" s="13">
        <f>J32*0.8*0.05/G32</f>
        <v>21.648</v>
      </c>
      <c r="T32" s="13">
        <f>J32*0.8*0.1/G32</f>
        <v>43.295999999999999</v>
      </c>
      <c r="U32" s="13">
        <f>J32*0.8*0.075/G32</f>
        <v>32.472000000000001</v>
      </c>
      <c r="V32" s="12">
        <f>(R32+65)*1.25+K32+M32*1.25</f>
        <v>174.93</v>
      </c>
      <c r="W32" s="12">
        <v>180</v>
      </c>
      <c r="X32" s="12">
        <f>(T32+52)*1.25+K32+M32*1.25</f>
        <v>131.62</v>
      </c>
      <c r="Y32" s="12">
        <f>(U32+41)*1.25+L32+M32*1.25</f>
        <v>104.34</v>
      </c>
      <c r="Z32" s="12">
        <f>(S32+30)*1.25+L32+M32*1.25</f>
        <v>77.06</v>
      </c>
      <c r="AA32" s="8"/>
      <c r="AB32" s="3" t="e">
        <f>#REF!*H32</f>
        <v>#REF!</v>
      </c>
    </row>
    <row r="33" spans="2:29" s="3" customFormat="1" ht="13" x14ac:dyDescent="0.3">
      <c r="B33" s="5" t="s">
        <v>277</v>
      </c>
      <c r="C33" s="5"/>
      <c r="D33" s="5">
        <v>5</v>
      </c>
      <c r="E33" s="5">
        <v>3</v>
      </c>
      <c r="F33" s="9">
        <f>C33+D33-E33</f>
        <v>2</v>
      </c>
      <c r="G33" s="10">
        <v>0.75</v>
      </c>
      <c r="H33" s="11">
        <v>189</v>
      </c>
      <c r="I33" s="17">
        <v>1.1000000000000001</v>
      </c>
      <c r="J33" s="17">
        <f>H33*I33</f>
        <v>207.9</v>
      </c>
      <c r="K33" s="17"/>
      <c r="L33" s="17"/>
      <c r="M33" s="17">
        <v>10</v>
      </c>
      <c r="N33" s="17" t="s">
        <v>696</v>
      </c>
      <c r="O33" s="10" t="s">
        <v>693</v>
      </c>
      <c r="P33" s="10" t="s">
        <v>400</v>
      </c>
      <c r="Q33" s="12">
        <f>(J33*0.8+250)*1.25</f>
        <v>520.40000000000009</v>
      </c>
      <c r="R33" s="13">
        <f>J33*0.8*0.15/G33</f>
        <v>33.264000000000003</v>
      </c>
      <c r="S33" s="13">
        <f>J33*0.8*0.05/G33</f>
        <v>11.088000000000001</v>
      </c>
      <c r="T33" s="13">
        <f>J33*0.8*0.1/G33</f>
        <v>22.176000000000002</v>
      </c>
      <c r="U33" s="13">
        <f>J33*0.8*0.075/G33</f>
        <v>16.632000000000001</v>
      </c>
      <c r="V33" s="12">
        <f>(R33+65)*1.25+K33+M33*1.25</f>
        <v>135.33000000000001</v>
      </c>
      <c r="W33" s="12">
        <v>140</v>
      </c>
      <c r="X33" s="12">
        <f>(T33+52)*1.25+K33+M33*1.25</f>
        <v>105.22</v>
      </c>
      <c r="Y33" s="12">
        <f>(U33+41)*1.25+L33+M33*1.25</f>
        <v>84.54</v>
      </c>
      <c r="Z33" s="12">
        <f>(S33+30)*1.25+L33+M33*1.25</f>
        <v>63.86</v>
      </c>
      <c r="AB33" s="3" t="e">
        <f>#REF!*H33</f>
        <v>#REF!</v>
      </c>
    </row>
    <row r="34" spans="2:29" ht="13" x14ac:dyDescent="0.3">
      <c r="B34" s="5" t="s">
        <v>585</v>
      </c>
      <c r="C34" s="5">
        <v>1</v>
      </c>
      <c r="D34" s="5"/>
      <c r="E34" s="5"/>
      <c r="F34" s="9">
        <f>C34+D34-E34</f>
        <v>1</v>
      </c>
      <c r="G34" s="10">
        <v>0.75</v>
      </c>
      <c r="H34" s="11">
        <v>359</v>
      </c>
      <c r="I34" s="17">
        <v>1</v>
      </c>
      <c r="J34" s="17">
        <f>H34*I34</f>
        <v>359</v>
      </c>
      <c r="K34" s="17"/>
      <c r="L34" s="17"/>
      <c r="M34" s="17">
        <v>10</v>
      </c>
      <c r="N34" s="17" t="s">
        <v>696</v>
      </c>
      <c r="O34" s="10" t="s">
        <v>693</v>
      </c>
      <c r="P34" s="10"/>
      <c r="Q34" s="12">
        <f>(J34*0.8+250)*1.25</f>
        <v>671.5</v>
      </c>
      <c r="R34" s="13">
        <f>J34*0.8*0.15/G34</f>
        <v>57.44</v>
      </c>
      <c r="S34" s="13">
        <f>J34*0.8*0.05/G34</f>
        <v>19.146666666666665</v>
      </c>
      <c r="T34" s="13">
        <f>J34*0.8*0.1/G34</f>
        <v>38.293333333333329</v>
      </c>
      <c r="U34" s="13">
        <f>J34*0.8*0.075/G34</f>
        <v>28.72</v>
      </c>
      <c r="V34" s="12">
        <f>(R34+65)*1.25+K34+M34*1.25</f>
        <v>165.55</v>
      </c>
      <c r="W34" s="12">
        <v>180</v>
      </c>
      <c r="X34" s="12">
        <f>(T34+52)*1.25+K34+M34*1.25</f>
        <v>125.36666666666665</v>
      </c>
      <c r="Y34" s="12">
        <f>(U34+41)*1.25+L34+M34*1.25</f>
        <v>99.65</v>
      </c>
      <c r="Z34" s="12">
        <f>(S34+30)*1.25+L34+M34*1.25</f>
        <v>73.933333333333323</v>
      </c>
      <c r="AA34" s="3"/>
      <c r="AB34" s="3" t="e">
        <f>#REF!*H34</f>
        <v>#REF!</v>
      </c>
    </row>
    <row r="35" spans="2:29" s="3" customFormat="1" ht="13" hidden="1" x14ac:dyDescent="0.3">
      <c r="B35" s="5" t="s">
        <v>64</v>
      </c>
      <c r="C35" s="5"/>
      <c r="D35" s="5"/>
      <c r="E35" s="5"/>
      <c r="F35" s="9">
        <f>C35+D35-E35</f>
        <v>0</v>
      </c>
      <c r="G35" s="10">
        <v>0.75</v>
      </c>
      <c r="H35" s="11">
        <v>199</v>
      </c>
      <c r="I35" s="17">
        <v>1</v>
      </c>
      <c r="J35" s="17">
        <f>H35*I35</f>
        <v>199</v>
      </c>
      <c r="K35" s="17"/>
      <c r="L35" s="17"/>
      <c r="M35" s="17"/>
      <c r="N35" s="17"/>
      <c r="O35" s="10"/>
      <c r="P35" s="10"/>
      <c r="Q35" s="12">
        <f>(J35*0.8+250)*1.25</f>
        <v>511.50000000000006</v>
      </c>
      <c r="R35" s="13">
        <f>J35*0.8*0.15/G35</f>
        <v>31.840000000000003</v>
      </c>
      <c r="S35" s="13">
        <f>J35*0.8*0.05/G35</f>
        <v>10.613333333333335</v>
      </c>
      <c r="T35" s="13">
        <f>J35*0.8*0.1/G35</f>
        <v>21.22666666666667</v>
      </c>
      <c r="U35" s="13">
        <f>J35*0.8*0.075/G35</f>
        <v>15.920000000000002</v>
      </c>
      <c r="V35" s="12">
        <f>(R35+65)*1.25+K35+M35*1.25</f>
        <v>121.05000000000001</v>
      </c>
      <c r="W35" s="12"/>
      <c r="X35" s="12">
        <f>(T35+52)*1.25+K35+M35*1.25</f>
        <v>91.533333333333346</v>
      </c>
      <c r="Y35" s="12">
        <f>(U35+41)*1.25+L35+M35*1.25</f>
        <v>71.150000000000006</v>
      </c>
      <c r="Z35" s="12">
        <f>(S35+30)*1.25+L35+M35*1.25</f>
        <v>50.766666666666673</v>
      </c>
      <c r="AB35" s="3" t="e">
        <f>#REF!*H35</f>
        <v>#REF!</v>
      </c>
      <c r="AC35" s="3" t="s">
        <v>1</v>
      </c>
    </row>
    <row r="36" spans="2:29" s="3" customFormat="1" ht="13" hidden="1" x14ac:dyDescent="0.3">
      <c r="B36" s="5" t="s">
        <v>65</v>
      </c>
      <c r="C36" s="5"/>
      <c r="D36" s="5"/>
      <c r="E36" s="5"/>
      <c r="F36" s="9">
        <f>C36+D36-E36</f>
        <v>0</v>
      </c>
      <c r="G36" s="10">
        <v>0.75</v>
      </c>
      <c r="H36" s="11">
        <v>159</v>
      </c>
      <c r="I36" s="17">
        <v>1</v>
      </c>
      <c r="J36" s="17">
        <f>H36*I36</f>
        <v>159</v>
      </c>
      <c r="K36" s="17"/>
      <c r="L36" s="17"/>
      <c r="M36" s="17"/>
      <c r="N36" s="17"/>
      <c r="O36" s="10"/>
      <c r="P36" s="10"/>
      <c r="Q36" s="12">
        <f>(J36*0.8+250)*1.25</f>
        <v>471.5</v>
      </c>
      <c r="R36" s="13">
        <f>J36*0.8*0.15/G36</f>
        <v>25.439999999999998</v>
      </c>
      <c r="S36" s="13">
        <f>J36*0.8*0.05/G36</f>
        <v>8.48</v>
      </c>
      <c r="T36" s="13">
        <f>J36*0.8*0.1/G36</f>
        <v>16.96</v>
      </c>
      <c r="U36" s="13">
        <f>J36*0.8*0.075/G36</f>
        <v>12.719999999999999</v>
      </c>
      <c r="V36" s="12">
        <f>(R36+65)*1.25+K36+M36*1.25</f>
        <v>113.05</v>
      </c>
      <c r="W36" s="12"/>
      <c r="X36" s="12">
        <f>(T36+52)*1.25+K36+M36*1.25</f>
        <v>86.200000000000017</v>
      </c>
      <c r="Y36" s="12">
        <f>(U36+41)*1.25+L36+M36*1.25</f>
        <v>67.150000000000006</v>
      </c>
      <c r="Z36" s="12">
        <f>(S36+30)*1.25+L36+M36*1.25</f>
        <v>48.100000000000009</v>
      </c>
      <c r="AB36" s="3" t="e">
        <f>#REF!*H36</f>
        <v>#REF!</v>
      </c>
    </row>
    <row r="37" spans="2:29" s="3" customFormat="1" ht="13" x14ac:dyDescent="0.3">
      <c r="B37" s="5" t="s">
        <v>753</v>
      </c>
      <c r="C37" s="5"/>
      <c r="D37" s="5">
        <v>6</v>
      </c>
      <c r="E37" s="5">
        <v>1</v>
      </c>
      <c r="F37" s="9">
        <f>C37+D37-E37</f>
        <v>5</v>
      </c>
      <c r="G37" s="10">
        <v>0.75</v>
      </c>
      <c r="H37" s="11">
        <v>169</v>
      </c>
      <c r="I37" s="17">
        <v>1.2</v>
      </c>
      <c r="J37" s="17">
        <f>H37*I37</f>
        <v>202.79999999999998</v>
      </c>
      <c r="K37" s="17"/>
      <c r="L37" s="17"/>
      <c r="M37" s="17"/>
      <c r="N37" s="17" t="s">
        <v>696</v>
      </c>
      <c r="O37" s="10" t="s">
        <v>693</v>
      </c>
      <c r="P37" s="10" t="s">
        <v>779</v>
      </c>
      <c r="Q37" s="12">
        <f>(J37*0.8+250)*1.25</f>
        <v>515.29999999999995</v>
      </c>
      <c r="R37" s="13">
        <f>J37*0.8*0.15/G37</f>
        <v>32.448</v>
      </c>
      <c r="S37" s="13">
        <f>J37*0.8*0.05/G37</f>
        <v>10.816000000000001</v>
      </c>
      <c r="T37" s="13">
        <f>J37*0.8*0.1/G37</f>
        <v>21.632000000000001</v>
      </c>
      <c r="U37" s="13">
        <f>J37*0.8*0.075/G37</f>
        <v>16.224</v>
      </c>
      <c r="V37" s="12">
        <f>(R37+65)*1.25+K37+M37*1.25</f>
        <v>121.81</v>
      </c>
      <c r="W37" s="12">
        <v>130</v>
      </c>
      <c r="X37" s="12">
        <f>(T37+52)*1.25+K37+M37*1.25</f>
        <v>92.04</v>
      </c>
      <c r="Y37" s="12">
        <f>(U37+41)*1.25+L37+M37*1.25</f>
        <v>71.53</v>
      </c>
      <c r="Z37" s="12">
        <f>(S37+30)*1.25+L37+M37*1.25</f>
        <v>51.02</v>
      </c>
      <c r="AB37" s="3" t="e">
        <f>#REF!*H37</f>
        <v>#REF!</v>
      </c>
    </row>
    <row r="38" spans="2:29" ht="13" hidden="1" x14ac:dyDescent="0.3">
      <c r="B38" s="5" t="s">
        <v>138</v>
      </c>
      <c r="C38" s="5"/>
      <c r="D38" s="5"/>
      <c r="E38" s="5"/>
      <c r="F38" s="9">
        <f>C38+D38-E38</f>
        <v>0</v>
      </c>
      <c r="G38" s="10">
        <v>0.75</v>
      </c>
      <c r="H38" s="11">
        <v>229</v>
      </c>
      <c r="I38" s="17">
        <v>1.2</v>
      </c>
      <c r="J38" s="17">
        <f>H38*I38</f>
        <v>274.8</v>
      </c>
      <c r="K38" s="17">
        <v>16</v>
      </c>
      <c r="L38" s="17">
        <v>8</v>
      </c>
      <c r="M38" s="17"/>
      <c r="N38" s="17"/>
      <c r="O38" s="10"/>
      <c r="P38" s="10"/>
      <c r="Q38" s="12">
        <f>(J38*0.8+250)*1.25</f>
        <v>587.30000000000007</v>
      </c>
      <c r="R38" s="13">
        <f>J38*0.8*0.15/G38</f>
        <v>43.968000000000011</v>
      </c>
      <c r="S38" s="13">
        <f>J38*0.8*0.05/G38</f>
        <v>14.656000000000004</v>
      </c>
      <c r="T38" s="13">
        <f>J38*0.8*0.1/G38</f>
        <v>29.312000000000008</v>
      </c>
      <c r="U38" s="13">
        <f>J38*0.8*0.075/G38</f>
        <v>21.984000000000005</v>
      </c>
      <c r="V38" s="12">
        <f>(R38+65)*1.25+K38+M38*1.25</f>
        <v>152.21000000000004</v>
      </c>
      <c r="W38" s="12">
        <v>180</v>
      </c>
      <c r="X38" s="12">
        <f>(T38+52)*1.25+K38+M38*1.25</f>
        <v>117.64000000000001</v>
      </c>
      <c r="Y38" s="12">
        <f>(U38+41)*1.25+L38+M38*1.25</f>
        <v>86.730000000000018</v>
      </c>
      <c r="Z38" s="12">
        <f>(S38+30)*1.25+L38+M38*1.25</f>
        <v>63.820000000000007</v>
      </c>
      <c r="AA38" s="2"/>
      <c r="AB38" s="3" t="e">
        <f>#REF!*H38</f>
        <v>#REF!</v>
      </c>
    </row>
    <row r="39" spans="2:29" ht="13" x14ac:dyDescent="0.3">
      <c r="B39" s="5" t="s">
        <v>98</v>
      </c>
      <c r="C39" s="5">
        <v>1</v>
      </c>
      <c r="D39" s="5"/>
      <c r="E39" s="5"/>
      <c r="F39" s="9">
        <f>C39+D39-E39</f>
        <v>1</v>
      </c>
      <c r="G39" s="10">
        <v>0.75</v>
      </c>
      <c r="H39" s="11">
        <v>459</v>
      </c>
      <c r="I39" s="17">
        <v>1</v>
      </c>
      <c r="J39" s="17">
        <f>H39*I39</f>
        <v>459</v>
      </c>
      <c r="K39" s="17"/>
      <c r="L39" s="17"/>
      <c r="M39" s="17">
        <v>10</v>
      </c>
      <c r="N39" s="17" t="s">
        <v>696</v>
      </c>
      <c r="O39" s="10" t="s">
        <v>693</v>
      </c>
      <c r="P39" s="10"/>
      <c r="Q39" s="12">
        <f>(J39*0.8+250)*1.25</f>
        <v>771.5</v>
      </c>
      <c r="R39" s="13">
        <f>J39*0.8*0.15/G39</f>
        <v>73.440000000000012</v>
      </c>
      <c r="S39" s="13">
        <f>J39*0.8*0.05/G39</f>
        <v>24.480000000000004</v>
      </c>
      <c r="T39" s="13">
        <f>J39*0.8*0.1/G39</f>
        <v>48.960000000000008</v>
      </c>
      <c r="U39" s="13">
        <f>J39*0.8*0.075/G39</f>
        <v>36.720000000000006</v>
      </c>
      <c r="V39" s="12">
        <f>(R39+65)*1.25+K39+M39*1.25</f>
        <v>185.55</v>
      </c>
      <c r="W39" s="12">
        <v>200</v>
      </c>
      <c r="X39" s="12">
        <f>(T39+52)*1.25+K39+M39*1.25</f>
        <v>138.70000000000002</v>
      </c>
      <c r="Y39" s="12">
        <f>(U39+41)*1.25+L39+M39*1.25</f>
        <v>109.65</v>
      </c>
      <c r="Z39" s="12">
        <f>(S39+30)*1.25+L39+M39*1.25</f>
        <v>80.600000000000009</v>
      </c>
      <c r="AA39" s="2"/>
      <c r="AB39" s="3" t="e">
        <f>#REF!*H39</f>
        <v>#REF!</v>
      </c>
    </row>
    <row r="40" spans="2:29" ht="13" hidden="1" x14ac:dyDescent="0.3">
      <c r="B40" s="5" t="s">
        <v>40</v>
      </c>
      <c r="C40" s="5"/>
      <c r="D40" s="5"/>
      <c r="E40" s="5"/>
      <c r="F40" s="9">
        <f>C40+D40-E40</f>
        <v>0</v>
      </c>
      <c r="G40" s="10">
        <v>0.75</v>
      </c>
      <c r="H40" s="11">
        <v>219</v>
      </c>
      <c r="I40" s="17">
        <v>1.1000000000000001</v>
      </c>
      <c r="J40" s="17">
        <f>H40*I40</f>
        <v>240.9</v>
      </c>
      <c r="K40" s="17"/>
      <c r="L40" s="17"/>
      <c r="M40" s="17">
        <v>10</v>
      </c>
      <c r="N40" s="17"/>
      <c r="O40" s="10"/>
      <c r="P40" s="10"/>
      <c r="Q40" s="12">
        <f>(J40*0.8+250)*1.25</f>
        <v>553.40000000000009</v>
      </c>
      <c r="R40" s="13">
        <f>J40*0.8*0.15/G40</f>
        <v>38.544000000000004</v>
      </c>
      <c r="S40" s="13">
        <f>J40*0.8*0.05/G40</f>
        <v>12.848000000000004</v>
      </c>
      <c r="T40" s="13">
        <f>J40*0.8*0.1/G40</f>
        <v>25.696000000000009</v>
      </c>
      <c r="U40" s="13">
        <f>J40*0.8*0.075/G40</f>
        <v>19.272000000000002</v>
      </c>
      <c r="V40" s="12">
        <f>(R40+65)*1.25+K40+M40*1.25</f>
        <v>141.93</v>
      </c>
      <c r="W40" s="12">
        <v>140</v>
      </c>
      <c r="X40" s="12">
        <f>(T40+52)*1.25+K40+M40*1.25</f>
        <v>109.62000000000002</v>
      </c>
      <c r="Y40" s="12">
        <f>(U40+41)*1.25+L40+M40*1.25</f>
        <v>87.84</v>
      </c>
      <c r="Z40" s="12">
        <f>(S40+30)*1.25+L40+M40*1.25</f>
        <v>66.06</v>
      </c>
      <c r="AA40" s="2"/>
      <c r="AB40" s="3" t="e">
        <f>#REF!*H40</f>
        <v>#REF!</v>
      </c>
    </row>
    <row r="41" spans="2:29" s="3" customFormat="1" ht="13" x14ac:dyDescent="0.3">
      <c r="B41" s="5" t="s">
        <v>122</v>
      </c>
      <c r="C41" s="5"/>
      <c r="D41" s="5"/>
      <c r="E41" s="5"/>
      <c r="F41" s="9">
        <f>C41+D41-E41</f>
        <v>0</v>
      </c>
      <c r="G41" s="10">
        <v>0.375</v>
      </c>
      <c r="H41" s="11">
        <v>259</v>
      </c>
      <c r="I41" s="17">
        <v>1</v>
      </c>
      <c r="J41" s="17">
        <f>H41*I41</f>
        <v>259</v>
      </c>
      <c r="K41" s="17"/>
      <c r="L41" s="17"/>
      <c r="M41" s="17">
        <v>10</v>
      </c>
      <c r="N41" s="17" t="s">
        <v>696</v>
      </c>
      <c r="O41" s="10" t="s">
        <v>693</v>
      </c>
      <c r="P41" s="10"/>
      <c r="Q41" s="12">
        <f>(J41*0.8+250)*1.25</f>
        <v>571.5</v>
      </c>
      <c r="R41" s="13">
        <f>J41*0.8*0.15/G41</f>
        <v>82.88000000000001</v>
      </c>
      <c r="S41" s="13">
        <f>J41*0.8*0.05/G41</f>
        <v>27.626666666666669</v>
      </c>
      <c r="T41" s="13">
        <f>J41*0.8*0.1/G41</f>
        <v>55.253333333333337</v>
      </c>
      <c r="U41" s="13">
        <f>J41*0.8*0.075/G41</f>
        <v>41.440000000000005</v>
      </c>
      <c r="V41" s="12">
        <f>(R41+65)*1.25+K41+M41*1.25</f>
        <v>197.35</v>
      </c>
      <c r="W41" s="12">
        <v>200</v>
      </c>
      <c r="X41" s="12">
        <f>(T41+52)*1.25+K41+M41*1.25</f>
        <v>146.56666666666666</v>
      </c>
      <c r="Y41" s="12">
        <f>(U41+41)*1.25+L41+M41*1.25</f>
        <v>115.55</v>
      </c>
      <c r="Z41" s="12">
        <f>(S41+30)*1.25+L41+M41*1.25</f>
        <v>84.533333333333331</v>
      </c>
      <c r="AB41" s="3" t="e">
        <f>#REF!*H41</f>
        <v>#REF!</v>
      </c>
    </row>
    <row r="42" spans="2:29" s="3" customFormat="1" ht="13" x14ac:dyDescent="0.3">
      <c r="B42" s="5" t="s">
        <v>123</v>
      </c>
      <c r="C42" s="5"/>
      <c r="D42" s="5"/>
      <c r="E42" s="5"/>
      <c r="F42" s="9">
        <f>C42+D42-E42</f>
        <v>0</v>
      </c>
      <c r="G42" s="10">
        <v>0.75</v>
      </c>
      <c r="H42" s="11">
        <v>469</v>
      </c>
      <c r="I42" s="17">
        <v>1</v>
      </c>
      <c r="J42" s="17">
        <f>H42*I42</f>
        <v>469</v>
      </c>
      <c r="K42" s="17"/>
      <c r="L42" s="17"/>
      <c r="M42" s="17">
        <v>10</v>
      </c>
      <c r="N42" s="17" t="s">
        <v>696</v>
      </c>
      <c r="O42" s="10" t="s">
        <v>693</v>
      </c>
      <c r="P42" s="10" t="s">
        <v>581</v>
      </c>
      <c r="Q42" s="12">
        <f>(J42*0.8+250)*1.25</f>
        <v>781.5</v>
      </c>
      <c r="R42" s="13">
        <f>J42*0.8*0.15/G42</f>
        <v>75.040000000000006</v>
      </c>
      <c r="S42" s="13">
        <f>J42*0.8*0.05/G42</f>
        <v>25.013333333333335</v>
      </c>
      <c r="T42" s="13">
        <f>J42*0.8*0.1/G42</f>
        <v>50.026666666666671</v>
      </c>
      <c r="U42" s="13">
        <f>J42*0.8*0.075/G42</f>
        <v>37.520000000000003</v>
      </c>
      <c r="V42" s="12">
        <f>(R42+65)*1.25+K42+M42*1.25</f>
        <v>187.55</v>
      </c>
      <c r="W42" s="12">
        <v>200</v>
      </c>
      <c r="X42" s="12">
        <f>(T42+52)*1.25+K42+M42*1.25</f>
        <v>140.03333333333333</v>
      </c>
      <c r="Y42" s="12">
        <f>(U42+41)*1.25+L42+M42*1.25</f>
        <v>110.65</v>
      </c>
      <c r="Z42" s="12">
        <f>(S42+30)*1.25+L42+M42*1.25</f>
        <v>81.266666666666666</v>
      </c>
      <c r="AB42" s="3" t="e">
        <f>#REF!*H42</f>
        <v>#REF!</v>
      </c>
    </row>
    <row r="43" spans="2:29" s="3" customFormat="1" ht="13" x14ac:dyDescent="0.3">
      <c r="B43" s="5" t="s">
        <v>124</v>
      </c>
      <c r="C43" s="5"/>
      <c r="D43" s="5"/>
      <c r="E43" s="5"/>
      <c r="F43" s="9">
        <f>C43+D43-E43</f>
        <v>0</v>
      </c>
      <c r="G43" s="10">
        <v>0.375</v>
      </c>
      <c r="H43" s="11">
        <v>249</v>
      </c>
      <c r="I43" s="17">
        <v>1</v>
      </c>
      <c r="J43" s="17">
        <f>H43*I43</f>
        <v>249</v>
      </c>
      <c r="K43" s="17"/>
      <c r="L43" s="17"/>
      <c r="M43" s="17">
        <v>10</v>
      </c>
      <c r="N43" s="17" t="s">
        <v>696</v>
      </c>
      <c r="O43" s="10" t="s">
        <v>693</v>
      </c>
      <c r="P43" s="10" t="s">
        <v>637</v>
      </c>
      <c r="Q43" s="12">
        <f>(J43*0.8+250)*1.25</f>
        <v>561.5</v>
      </c>
      <c r="R43" s="13">
        <f>J43*0.8*0.15/G43</f>
        <v>79.680000000000007</v>
      </c>
      <c r="S43" s="13">
        <f>J43*0.8*0.05/G43</f>
        <v>26.560000000000002</v>
      </c>
      <c r="T43" s="13">
        <f>J43*0.8*0.1/G43</f>
        <v>53.120000000000005</v>
      </c>
      <c r="U43" s="13">
        <f>J43*0.8*0.075/G43</f>
        <v>39.840000000000003</v>
      </c>
      <c r="V43" s="12">
        <f>(R43+65)*1.25+K43+M43*1.25</f>
        <v>193.35000000000002</v>
      </c>
      <c r="W43" s="12">
        <v>200</v>
      </c>
      <c r="X43" s="12">
        <f>(T43+52)*1.25+K43+M43*1.25</f>
        <v>143.9</v>
      </c>
      <c r="Y43" s="12">
        <f>(U43+41)*1.25+L43+M43*1.25</f>
        <v>113.55000000000001</v>
      </c>
      <c r="Z43" s="12">
        <f>(S43+30)*1.25+L43+M43*1.25</f>
        <v>83.2</v>
      </c>
      <c r="AB43" s="3" t="e">
        <f>#REF!*H43</f>
        <v>#REF!</v>
      </c>
    </row>
    <row r="44" spans="2:29" s="3" customFormat="1" ht="13" hidden="1" x14ac:dyDescent="0.3">
      <c r="B44" s="5" t="s">
        <v>72</v>
      </c>
      <c r="C44" s="5"/>
      <c r="D44" s="5"/>
      <c r="E44" s="5"/>
      <c r="F44" s="9">
        <f>C44+D44-E44</f>
        <v>0</v>
      </c>
      <c r="G44" s="10">
        <v>0.75</v>
      </c>
      <c r="H44" s="11">
        <v>239</v>
      </c>
      <c r="I44" s="17">
        <v>1</v>
      </c>
      <c r="J44" s="17">
        <f>H44*I44</f>
        <v>239</v>
      </c>
      <c r="K44" s="17">
        <v>16</v>
      </c>
      <c r="L44" s="17">
        <v>8</v>
      </c>
      <c r="M44" s="17"/>
      <c r="N44" s="17"/>
      <c r="O44" s="10"/>
      <c r="P44" s="10"/>
      <c r="Q44" s="12">
        <f>(J44*0.8+250)*1.25</f>
        <v>551.5</v>
      </c>
      <c r="R44" s="13">
        <f>J44*0.8*0.15/G44</f>
        <v>38.24</v>
      </c>
      <c r="S44" s="13">
        <f>J44*0.8*0.05/G44</f>
        <v>12.746666666666668</v>
      </c>
      <c r="T44" s="13">
        <f>J44*0.8*0.1/G44</f>
        <v>25.493333333333336</v>
      </c>
      <c r="U44" s="13">
        <f>J44*0.8*0.075/G44</f>
        <v>19.12</v>
      </c>
      <c r="V44" s="12">
        <f>(R44+65)*1.25+K44+M44*1.25</f>
        <v>145.05000000000001</v>
      </c>
      <c r="W44" s="12"/>
      <c r="X44" s="12">
        <f>(T44+52)*1.25+K44+M44*1.25</f>
        <v>112.86666666666667</v>
      </c>
      <c r="Y44" s="12">
        <f>(U44+41)*1.25+L44+M44*1.25</f>
        <v>83.15</v>
      </c>
      <c r="Z44" s="12">
        <f>(S44+30)*1.25+L44+M44*1.25</f>
        <v>61.433333333333337</v>
      </c>
      <c r="AB44" s="3" t="e">
        <f>#REF!*H44</f>
        <v>#REF!</v>
      </c>
    </row>
    <row r="45" spans="2:29" s="3" customFormat="1" ht="13" x14ac:dyDescent="0.3">
      <c r="B45" s="6" t="s">
        <v>480</v>
      </c>
      <c r="C45" s="6"/>
      <c r="D45" s="6">
        <v>3</v>
      </c>
      <c r="E45" s="6">
        <v>1</v>
      </c>
      <c r="F45" s="9">
        <f>C45+D45-E45</f>
        <v>2</v>
      </c>
      <c r="G45" s="10">
        <v>0.75</v>
      </c>
      <c r="H45" s="11">
        <v>199</v>
      </c>
      <c r="I45" s="17">
        <v>1.2</v>
      </c>
      <c r="J45" s="17">
        <f>H45*I45</f>
        <v>238.79999999999998</v>
      </c>
      <c r="K45" s="17"/>
      <c r="L45" s="17"/>
      <c r="M45" s="17">
        <v>10</v>
      </c>
      <c r="N45" s="17" t="s">
        <v>696</v>
      </c>
      <c r="O45" s="10" t="s">
        <v>693</v>
      </c>
      <c r="P45" s="10" t="s">
        <v>520</v>
      </c>
      <c r="Q45" s="12">
        <f>(J45*0.8+250)*1.25</f>
        <v>551.29999999999995</v>
      </c>
      <c r="R45" s="13">
        <f>J45*0.8*0.15/G45</f>
        <v>38.207999999999998</v>
      </c>
      <c r="S45" s="13">
        <f>J45*0.8*0.05/G45</f>
        <v>12.735999999999999</v>
      </c>
      <c r="T45" s="13">
        <f>J45*0.8*0.1/G45</f>
        <v>25.471999999999998</v>
      </c>
      <c r="U45" s="13">
        <f>J45*0.8*0.075/G45</f>
        <v>19.103999999999999</v>
      </c>
      <c r="V45" s="12">
        <f>(R45+65)*1.25+K45+M45*1.25</f>
        <v>141.51</v>
      </c>
      <c r="W45" s="12">
        <v>160</v>
      </c>
      <c r="X45" s="12">
        <f>(T45+52)*1.25+K45+M45*1.25</f>
        <v>109.33999999999999</v>
      </c>
      <c r="Y45" s="12">
        <f>(U45+41)*1.25+L45+M45*1.25</f>
        <v>87.63</v>
      </c>
      <c r="Z45" s="12">
        <f>(S45+30)*1.25+L45+M45*1.25</f>
        <v>65.919999999999987</v>
      </c>
      <c r="AB45" s="3" t="e">
        <f>#REF!*H45</f>
        <v>#REF!</v>
      </c>
    </row>
    <row r="46" spans="2:29" s="3" customFormat="1" ht="13" x14ac:dyDescent="0.3">
      <c r="B46" s="5" t="s">
        <v>96</v>
      </c>
      <c r="C46" s="5">
        <v>1</v>
      </c>
      <c r="D46" s="5"/>
      <c r="E46" s="5"/>
      <c r="F46" s="9">
        <f>C46+D46-E46</f>
        <v>1</v>
      </c>
      <c r="G46" s="10">
        <v>0.75</v>
      </c>
      <c r="H46" s="11">
        <v>439</v>
      </c>
      <c r="I46" s="17">
        <v>1</v>
      </c>
      <c r="J46" s="17">
        <f>H46*I46</f>
        <v>439</v>
      </c>
      <c r="K46" s="17"/>
      <c r="L46" s="17"/>
      <c r="M46" s="17">
        <v>10</v>
      </c>
      <c r="N46" s="17" t="s">
        <v>696</v>
      </c>
      <c r="O46" s="10" t="s">
        <v>693</v>
      </c>
      <c r="P46" s="10"/>
      <c r="Q46" s="12">
        <f>(J46*0.8+250)*1.25</f>
        <v>751.5</v>
      </c>
      <c r="R46" s="13">
        <f>J46*0.8*0.15/G46</f>
        <v>70.240000000000009</v>
      </c>
      <c r="S46" s="13">
        <f>J46*0.8*0.05/G46</f>
        <v>23.413333333333338</v>
      </c>
      <c r="T46" s="13">
        <f>J46*0.8*0.1/G46</f>
        <v>46.826666666666675</v>
      </c>
      <c r="U46" s="13">
        <f>J46*0.8*0.075/G46</f>
        <v>35.120000000000005</v>
      </c>
      <c r="V46" s="12">
        <f>(R46+65)*1.25+K46+M46*1.25</f>
        <v>181.55</v>
      </c>
      <c r="W46" s="12">
        <v>200</v>
      </c>
      <c r="X46" s="12">
        <f>(T46+52)*1.25+K46+M46*1.25</f>
        <v>136.03333333333336</v>
      </c>
      <c r="Y46" s="12">
        <f>(U46+41)*1.25+L46+M46*1.25</f>
        <v>107.65</v>
      </c>
      <c r="Z46" s="12">
        <f>(S46+30)*1.25+L46+M46*1.25</f>
        <v>79.26666666666668</v>
      </c>
      <c r="AB46" s="3" t="e">
        <f>#REF!*H46</f>
        <v>#REF!</v>
      </c>
    </row>
    <row r="47" spans="2:29" ht="13" x14ac:dyDescent="0.3">
      <c r="B47" s="5" t="s">
        <v>819</v>
      </c>
      <c r="C47" s="5"/>
      <c r="D47" s="5">
        <v>1</v>
      </c>
      <c r="E47" s="5">
        <v>1</v>
      </c>
      <c r="F47" s="9">
        <f>C47+D47-E47</f>
        <v>0</v>
      </c>
      <c r="G47" s="10">
        <v>0.75</v>
      </c>
      <c r="H47" s="11">
        <v>469</v>
      </c>
      <c r="I47" s="17">
        <v>1</v>
      </c>
      <c r="J47" s="17">
        <f>H47*I47</f>
        <v>469</v>
      </c>
      <c r="K47" s="17"/>
      <c r="L47" s="17"/>
      <c r="M47" s="17">
        <v>10</v>
      </c>
      <c r="N47" s="17" t="s">
        <v>859</v>
      </c>
      <c r="O47" s="10" t="s">
        <v>872</v>
      </c>
      <c r="P47" s="10"/>
      <c r="Q47" s="12">
        <f>(J47*0.8+250)*1.25</f>
        <v>781.5</v>
      </c>
      <c r="R47" s="13">
        <f>J47*0.8*0.15/G47</f>
        <v>75.040000000000006</v>
      </c>
      <c r="S47" s="13">
        <f>J47*0.8*0.05/G47</f>
        <v>25.013333333333335</v>
      </c>
      <c r="T47" s="13">
        <f>J47*0.8*0.1/G47</f>
        <v>50.026666666666671</v>
      </c>
      <c r="U47" s="13">
        <f>J47*0.8*0.075/G47</f>
        <v>37.520000000000003</v>
      </c>
      <c r="V47" s="12">
        <f>(R47+65)*1.25+K47+M47*1.25</f>
        <v>187.55</v>
      </c>
      <c r="W47" s="12">
        <v>200</v>
      </c>
      <c r="X47" s="12">
        <f>(T47+52)*1.25+K47+M47*1.25</f>
        <v>140.03333333333333</v>
      </c>
      <c r="Y47" s="12">
        <f>(U47+41)*1.25+L47+M47*1.25</f>
        <v>110.65</v>
      </c>
      <c r="Z47" s="12">
        <f>(S47+30)*1.25+L47+M47*1.25</f>
        <v>81.266666666666666</v>
      </c>
      <c r="AA47" s="3"/>
      <c r="AB47" s="3" t="e">
        <f>#REF!*H47</f>
        <v>#REF!</v>
      </c>
    </row>
    <row r="48" spans="2:29" s="3" customFormat="1" ht="13" hidden="1" x14ac:dyDescent="0.3">
      <c r="B48" s="5" t="s">
        <v>121</v>
      </c>
      <c r="C48" s="5"/>
      <c r="D48" s="5"/>
      <c r="E48" s="5"/>
      <c r="F48" s="9">
        <f>C48+D48-E48</f>
        <v>0</v>
      </c>
      <c r="G48" s="10">
        <v>0.375</v>
      </c>
      <c r="H48" s="11">
        <v>289</v>
      </c>
      <c r="I48" s="17">
        <v>1</v>
      </c>
      <c r="J48" s="17">
        <f>H48*I48</f>
        <v>289</v>
      </c>
      <c r="K48" s="17"/>
      <c r="L48" s="17"/>
      <c r="M48" s="17">
        <v>10</v>
      </c>
      <c r="N48" s="17"/>
      <c r="O48" s="10"/>
      <c r="P48" s="10"/>
      <c r="Q48" s="12">
        <f>(J48*0.8+250)*1.25</f>
        <v>601.5</v>
      </c>
      <c r="R48" s="13">
        <f>J48*0.8*0.15/G48</f>
        <v>92.48</v>
      </c>
      <c r="S48" s="13">
        <f>J48*0.8*0.05/G48</f>
        <v>30.826666666666672</v>
      </c>
      <c r="T48" s="13">
        <f>J48*0.8*0.1/G48</f>
        <v>61.653333333333343</v>
      </c>
      <c r="U48" s="13">
        <f>J48*0.8*0.075/G48</f>
        <v>46.24</v>
      </c>
      <c r="V48" s="12">
        <f>(R48+65)*1.25+K48+M48*1.25</f>
        <v>209.35000000000002</v>
      </c>
      <c r="W48" s="12"/>
      <c r="X48" s="12">
        <f>(T48+52)*1.25+K48+M48*1.25</f>
        <v>154.56666666666666</v>
      </c>
      <c r="Y48" s="12">
        <f>(U48+41)*1.25+L48+M48*1.25</f>
        <v>121.55000000000001</v>
      </c>
      <c r="Z48" s="12">
        <f>(S48+30)*1.25+L48+M48*1.25</f>
        <v>88.533333333333331</v>
      </c>
      <c r="AB48" s="3" t="e">
        <f>#REF!*H48</f>
        <v>#REF!</v>
      </c>
    </row>
    <row r="49" spans="2:44" ht="13" hidden="1" x14ac:dyDescent="0.3">
      <c r="B49" s="5" t="s">
        <v>67</v>
      </c>
      <c r="C49" s="5"/>
      <c r="D49" s="5"/>
      <c r="E49" s="5"/>
      <c r="F49" s="9">
        <f>C49+D49-E49</f>
        <v>0</v>
      </c>
      <c r="G49" s="10">
        <v>0.75</v>
      </c>
      <c r="H49" s="11">
        <v>159</v>
      </c>
      <c r="I49" s="17">
        <v>1</v>
      </c>
      <c r="J49" s="17">
        <f>H49*I49</f>
        <v>159</v>
      </c>
      <c r="K49" s="17"/>
      <c r="L49" s="17"/>
      <c r="M49" s="17"/>
      <c r="N49" s="17"/>
      <c r="O49" s="10"/>
      <c r="P49" s="10"/>
      <c r="Q49" s="12">
        <f>(J49*0.8+250)*1.25</f>
        <v>471.5</v>
      </c>
      <c r="R49" s="13">
        <f>J49*0.8*0.15/G49</f>
        <v>25.439999999999998</v>
      </c>
      <c r="S49" s="13">
        <f>J49*0.8*0.05/G49</f>
        <v>8.48</v>
      </c>
      <c r="T49" s="13">
        <f>J49*0.8*0.1/G49</f>
        <v>16.96</v>
      </c>
      <c r="U49" s="13">
        <f>J49*0.8*0.075/G49</f>
        <v>12.719999999999999</v>
      </c>
      <c r="V49" s="12">
        <f>(R49+65)*1.25+K49+M49*1.25</f>
        <v>113.05</v>
      </c>
      <c r="W49" s="12"/>
      <c r="X49" s="12">
        <f>(T49+52)*1.25+K49+M49*1.25</f>
        <v>86.200000000000017</v>
      </c>
      <c r="Y49" s="12">
        <f>(U49+41)*1.25+L49+M49*1.25</f>
        <v>67.150000000000006</v>
      </c>
      <c r="Z49" s="12">
        <f>(S49+30)*1.25+L49+M49*1.25</f>
        <v>48.100000000000009</v>
      </c>
      <c r="AA49" s="2"/>
      <c r="AB49" s="3" t="e">
        <f>#REF!*H49</f>
        <v>#REF!</v>
      </c>
      <c r="AC49" s="2" t="s">
        <v>1</v>
      </c>
    </row>
    <row r="50" spans="2:44" ht="13" x14ac:dyDescent="0.3">
      <c r="B50" s="5" t="s">
        <v>854</v>
      </c>
      <c r="C50" s="5"/>
      <c r="D50" s="5">
        <v>12</v>
      </c>
      <c r="E50" s="5">
        <v>11</v>
      </c>
      <c r="F50" s="9">
        <f>C50+D50-E50</f>
        <v>1</v>
      </c>
      <c r="G50" s="10">
        <v>0.75</v>
      </c>
      <c r="H50" s="11">
        <v>74</v>
      </c>
      <c r="I50" s="17">
        <v>1</v>
      </c>
      <c r="J50" s="17">
        <f>H50*I50</f>
        <v>74</v>
      </c>
      <c r="K50" s="17"/>
      <c r="L50" s="17"/>
      <c r="M50" s="17">
        <v>10</v>
      </c>
      <c r="N50" s="17" t="s">
        <v>859</v>
      </c>
      <c r="O50" s="10" t="s">
        <v>878</v>
      </c>
      <c r="P50" s="10"/>
      <c r="Q50" s="12">
        <f>(J50*0.8+250)*1.25</f>
        <v>386.5</v>
      </c>
      <c r="R50" s="13">
        <f>J50*0.8*0.15/G50</f>
        <v>11.840000000000002</v>
      </c>
      <c r="S50" s="13">
        <f>J50*0.8*0.05/G50</f>
        <v>3.9466666666666672</v>
      </c>
      <c r="T50" s="13">
        <f>J50*0.8*0.1/G50</f>
        <v>7.8933333333333344</v>
      </c>
      <c r="U50" s="13">
        <f>J50*0.8*0.075/G50</f>
        <v>5.9200000000000008</v>
      </c>
      <c r="V50" s="12">
        <f>(R50+65)*1.25+K50+M50*1.25</f>
        <v>108.55000000000001</v>
      </c>
      <c r="W50" s="12">
        <v>110</v>
      </c>
      <c r="X50" s="12">
        <f>(T50+52)*1.25+K50+M50*1.25</f>
        <v>87.36666666666666</v>
      </c>
      <c r="Y50" s="12">
        <f>(U50+41)*1.25+L50+M50*1.25</f>
        <v>71.150000000000006</v>
      </c>
      <c r="Z50" s="12">
        <f>(S50+30)*1.25+L50+M50*1.25</f>
        <v>54.93333333333333</v>
      </c>
      <c r="AA50" s="3"/>
      <c r="AB50" s="3" t="e">
        <f>#REF!*H50</f>
        <v>#REF!</v>
      </c>
    </row>
    <row r="51" spans="2:44" s="3" customFormat="1" x14ac:dyDescent="0.35">
      <c r="B51" s="5" t="s">
        <v>724</v>
      </c>
      <c r="C51" s="5"/>
      <c r="D51" s="5">
        <v>30</v>
      </c>
      <c r="E51" s="5">
        <v>17</v>
      </c>
      <c r="F51" s="9">
        <f>C51+D51-E51</f>
        <v>13</v>
      </c>
      <c r="G51" s="10">
        <v>0.75</v>
      </c>
      <c r="H51" s="11">
        <v>299</v>
      </c>
      <c r="I51" s="17">
        <v>1.1000000000000001</v>
      </c>
      <c r="J51" s="17">
        <f>H51*I51</f>
        <v>328.90000000000003</v>
      </c>
      <c r="K51" s="17"/>
      <c r="L51" s="17"/>
      <c r="M51" s="17">
        <v>10</v>
      </c>
      <c r="N51" s="17" t="s">
        <v>696</v>
      </c>
      <c r="O51" s="10" t="s">
        <v>687</v>
      </c>
      <c r="P51" s="10"/>
      <c r="Q51" s="12">
        <f>(J51*0.8+250)*1.25</f>
        <v>641.40000000000009</v>
      </c>
      <c r="R51" s="13">
        <f>J51*0.8*0.15/G51</f>
        <v>52.624000000000017</v>
      </c>
      <c r="S51" s="13">
        <f>J51*0.8*0.05/G51</f>
        <v>17.541333333333338</v>
      </c>
      <c r="T51" s="13">
        <f>J51*0.8*0.1/G51</f>
        <v>35.082666666666675</v>
      </c>
      <c r="U51" s="13">
        <f>J51*0.8*0.075/G51</f>
        <v>26.312000000000008</v>
      </c>
      <c r="V51" s="12">
        <f>(R51+65)*1.25+K51+M51*1.25</f>
        <v>159.53000000000003</v>
      </c>
      <c r="W51" s="12">
        <v>160</v>
      </c>
      <c r="X51" s="12">
        <f>(T51+52)*1.25+K51+M51*1.25</f>
        <v>121.35333333333335</v>
      </c>
      <c r="Y51" s="12">
        <f>(U51+41)*1.25+L51+M51*1.25</f>
        <v>96.640000000000015</v>
      </c>
      <c r="Z51" s="12">
        <f>(S51+30)*1.25+L51+M51*1.25</f>
        <v>71.926666666666677</v>
      </c>
      <c r="AA51" s="8"/>
      <c r="AB51" s="3" t="e">
        <f>#REF!*H51</f>
        <v>#REF!</v>
      </c>
    </row>
    <row r="52" spans="2:44" s="3" customFormat="1" ht="13" x14ac:dyDescent="0.3">
      <c r="B52" s="5" t="s">
        <v>720</v>
      </c>
      <c r="C52" s="5"/>
      <c r="D52" s="5">
        <v>102</v>
      </c>
      <c r="E52" s="5">
        <v>73</v>
      </c>
      <c r="F52" s="9">
        <f>C52+D52-E52</f>
        <v>29</v>
      </c>
      <c r="G52" s="10">
        <v>0.75</v>
      </c>
      <c r="H52" s="11">
        <v>75</v>
      </c>
      <c r="I52" s="17">
        <v>1.1000000000000001</v>
      </c>
      <c r="J52" s="17">
        <f>H52*I52</f>
        <v>82.5</v>
      </c>
      <c r="K52" s="17"/>
      <c r="L52" s="17"/>
      <c r="M52" s="17"/>
      <c r="N52" s="17" t="s">
        <v>696</v>
      </c>
      <c r="O52" s="10" t="s">
        <v>687</v>
      </c>
      <c r="P52" s="10" t="s">
        <v>764</v>
      </c>
      <c r="Q52" s="12">
        <f>(J52*0.8+250)*1.25</f>
        <v>395</v>
      </c>
      <c r="R52" s="13">
        <f>J52*0.8*0.15/G52</f>
        <v>13.200000000000001</v>
      </c>
      <c r="S52" s="13">
        <f>J52*0.8*0.05/G52</f>
        <v>4.4000000000000004</v>
      </c>
      <c r="T52" s="13">
        <f>J52*0.8*0.1/G52</f>
        <v>8.8000000000000007</v>
      </c>
      <c r="U52" s="13">
        <f>J52*0.8*0.075/G52</f>
        <v>6.6000000000000005</v>
      </c>
      <c r="V52" s="12">
        <f>(R52+65)*1.25+K52+M52*1.25</f>
        <v>97.75</v>
      </c>
      <c r="W52" s="12">
        <v>100</v>
      </c>
      <c r="X52" s="12">
        <f>(T52+52)*1.25+K52+M52*1.25</f>
        <v>76</v>
      </c>
      <c r="Y52" s="12">
        <f>(U52+41)*1.25+L52+M52*1.25</f>
        <v>59.5</v>
      </c>
      <c r="Z52" s="12">
        <f>(S52+30)*1.25+L52+M52*1.25</f>
        <v>43</v>
      </c>
      <c r="AB52" s="3" t="e">
        <f>#REF!*H52</f>
        <v>#REF!</v>
      </c>
    </row>
    <row r="53" spans="2:44" s="3" customFormat="1" ht="13" x14ac:dyDescent="0.3">
      <c r="B53" s="5" t="s">
        <v>749</v>
      </c>
      <c r="C53" s="5"/>
      <c r="D53" s="5">
        <v>1</v>
      </c>
      <c r="E53" s="5">
        <v>1</v>
      </c>
      <c r="F53" s="9">
        <f>C53+D53-E53</f>
        <v>0</v>
      </c>
      <c r="G53" s="10">
        <v>0.75</v>
      </c>
      <c r="H53" s="11">
        <v>150</v>
      </c>
      <c r="I53" s="17">
        <v>1.2</v>
      </c>
      <c r="J53" s="17">
        <f>H53*I53</f>
        <v>180</v>
      </c>
      <c r="K53" s="17"/>
      <c r="L53" s="17"/>
      <c r="M53" s="17">
        <v>10</v>
      </c>
      <c r="N53" s="17" t="s">
        <v>696</v>
      </c>
      <c r="O53" s="10" t="s">
        <v>687</v>
      </c>
      <c r="P53" s="10" t="s">
        <v>725</v>
      </c>
      <c r="Q53" s="12">
        <f>(J53*0.8+250)*1.25</f>
        <v>492.5</v>
      </c>
      <c r="R53" s="13">
        <f>J53*0.8*0.15/G53</f>
        <v>28.799999999999997</v>
      </c>
      <c r="S53" s="13">
        <f>J53*0.8*0.05/G53</f>
        <v>9.6</v>
      </c>
      <c r="T53" s="13">
        <f>J53*0.8*0.1/G53</f>
        <v>19.2</v>
      </c>
      <c r="U53" s="13">
        <f>J53*0.8*0.075/G53</f>
        <v>14.399999999999999</v>
      </c>
      <c r="V53" s="12">
        <f>(R53+65)*1.25+K53+M53*1.25</f>
        <v>129.75</v>
      </c>
      <c r="W53" s="12">
        <v>140</v>
      </c>
      <c r="X53" s="12">
        <f>(T53+52)*1.25+K53+M53*1.25</f>
        <v>101.5</v>
      </c>
      <c r="Y53" s="12">
        <f>(U53+41)*1.25+L53+M53*1.25</f>
        <v>81.75</v>
      </c>
      <c r="Z53" s="12">
        <f>(S53+30)*1.25+L53+M53*1.25</f>
        <v>62</v>
      </c>
      <c r="AB53" s="3" t="e">
        <f>#REF!*H53</f>
        <v>#REF!</v>
      </c>
      <c r="AR53" s="3" t="s">
        <v>740</v>
      </c>
    </row>
    <row r="54" spans="2:44" s="3" customFormat="1" ht="13" x14ac:dyDescent="0.3">
      <c r="B54" s="5" t="s">
        <v>718</v>
      </c>
      <c r="C54" s="5"/>
      <c r="D54" s="5">
        <v>2</v>
      </c>
      <c r="E54" s="5"/>
      <c r="F54" s="9">
        <f>C54+D54-E54</f>
        <v>2</v>
      </c>
      <c r="G54" s="10">
        <v>0.75</v>
      </c>
      <c r="H54" s="11">
        <v>299</v>
      </c>
      <c r="I54" s="17">
        <v>1.1000000000000001</v>
      </c>
      <c r="J54" s="17">
        <f>H54*I54</f>
        <v>328.90000000000003</v>
      </c>
      <c r="K54" s="17"/>
      <c r="L54" s="17"/>
      <c r="M54" s="17">
        <v>10</v>
      </c>
      <c r="N54" s="17" t="s">
        <v>696</v>
      </c>
      <c r="O54" s="10" t="s">
        <v>687</v>
      </c>
      <c r="P54" s="10"/>
      <c r="Q54" s="12">
        <f>(J54*0.8+250)*1.25</f>
        <v>641.40000000000009</v>
      </c>
      <c r="R54" s="13">
        <f>J54*0.8*0.15/G54</f>
        <v>52.624000000000017</v>
      </c>
      <c r="S54" s="13">
        <f>J54*0.8*0.05/G54</f>
        <v>17.541333333333338</v>
      </c>
      <c r="T54" s="13">
        <f>J54*0.8*0.1/G54</f>
        <v>35.082666666666675</v>
      </c>
      <c r="U54" s="13">
        <f>J54*0.8*0.075/G54</f>
        <v>26.312000000000008</v>
      </c>
      <c r="V54" s="12">
        <f>(R54+65)*1.25+K54+M54*1.25</f>
        <v>159.53000000000003</v>
      </c>
      <c r="W54" s="12">
        <v>180</v>
      </c>
      <c r="X54" s="12">
        <f>(T54+52)*1.25+K54+M54*1.25</f>
        <v>121.35333333333335</v>
      </c>
      <c r="Y54" s="12">
        <f>(U54+41)*1.25+L54+M54*1.25</f>
        <v>96.640000000000015</v>
      </c>
      <c r="Z54" s="12">
        <f>(S54+30)*1.25+L54+M54*1.25</f>
        <v>71.926666666666677</v>
      </c>
      <c r="AB54" s="3" t="e">
        <f>#REF!*H54</f>
        <v>#REF!</v>
      </c>
    </row>
    <row r="55" spans="2:44" s="3" customFormat="1" ht="13" x14ac:dyDescent="0.3">
      <c r="B55" s="6" t="s">
        <v>817</v>
      </c>
      <c r="C55" s="6"/>
      <c r="D55" s="6">
        <v>6</v>
      </c>
      <c r="E55" s="6"/>
      <c r="F55" s="9">
        <f>C55+D55-E55</f>
        <v>6</v>
      </c>
      <c r="G55" s="10">
        <v>0.75</v>
      </c>
      <c r="H55" s="11">
        <v>129</v>
      </c>
      <c r="I55" s="17">
        <v>1.2</v>
      </c>
      <c r="J55" s="17">
        <f>H55*I55</f>
        <v>154.79999999999998</v>
      </c>
      <c r="K55" s="17"/>
      <c r="L55" s="17"/>
      <c r="M55" s="17">
        <v>10</v>
      </c>
      <c r="N55" s="17" t="s">
        <v>696</v>
      </c>
      <c r="O55" s="10" t="s">
        <v>687</v>
      </c>
      <c r="P55" s="10" t="s">
        <v>370</v>
      </c>
      <c r="Q55" s="12">
        <f>(J55*0.8+250)*1.25</f>
        <v>467.29999999999995</v>
      </c>
      <c r="R55" s="13">
        <f>J55*0.8*0.15/G55</f>
        <v>24.767999999999997</v>
      </c>
      <c r="S55" s="13">
        <f>J55*0.8*0.05/G55</f>
        <v>8.2560000000000002</v>
      </c>
      <c r="T55" s="13">
        <f>J55*0.8*0.1/G55</f>
        <v>16.512</v>
      </c>
      <c r="U55" s="13">
        <f>J55*0.8*0.075/G55</f>
        <v>12.383999999999999</v>
      </c>
      <c r="V55" s="12">
        <f>(R55+65)*1.25+K55+M55*1.25</f>
        <v>124.71000000000001</v>
      </c>
      <c r="W55" s="12">
        <v>130</v>
      </c>
      <c r="X55" s="12">
        <f>(T55+52)*1.25+K55+M55*1.25</f>
        <v>98.14</v>
      </c>
      <c r="Y55" s="12">
        <f>(U55+41)*1.25+L55+M55*1.25</f>
        <v>79.23</v>
      </c>
      <c r="Z55" s="12">
        <f>(S55+30)*1.25+L55+M55*1.25</f>
        <v>60.32</v>
      </c>
      <c r="AB55" s="3" t="e">
        <f>#REF!*H55</f>
        <v>#REF!</v>
      </c>
    </row>
    <row r="56" spans="2:44" ht="13" x14ac:dyDescent="0.3">
      <c r="B56" s="6" t="s">
        <v>843</v>
      </c>
      <c r="C56" s="6"/>
      <c r="D56" s="6">
        <v>2</v>
      </c>
      <c r="E56" s="6">
        <v>1</v>
      </c>
      <c r="F56" s="9">
        <f>C56+D56-E56</f>
        <v>1</v>
      </c>
      <c r="G56" s="10">
        <v>0.75</v>
      </c>
      <c r="H56" s="11">
        <v>129</v>
      </c>
      <c r="I56" s="17">
        <v>1.1000000000000001</v>
      </c>
      <c r="J56" s="17">
        <f>H56*I56</f>
        <v>141.9</v>
      </c>
      <c r="K56" s="17"/>
      <c r="L56" s="17"/>
      <c r="M56" s="17"/>
      <c r="N56" s="17" t="s">
        <v>859</v>
      </c>
      <c r="O56" s="10" t="s">
        <v>687</v>
      </c>
      <c r="P56" s="10"/>
      <c r="Q56" s="12">
        <f>(J56*0.8+250)*1.25</f>
        <v>454.4</v>
      </c>
      <c r="R56" s="13">
        <f>J56*0.8*0.15/G56</f>
        <v>22.704000000000004</v>
      </c>
      <c r="S56" s="13">
        <f>J56*0.8*0.05/G56</f>
        <v>7.5680000000000014</v>
      </c>
      <c r="T56" s="13">
        <f>J56*0.8*0.1/G56</f>
        <v>15.136000000000003</v>
      </c>
      <c r="U56" s="13">
        <f>J56*0.8*0.075/G56</f>
        <v>11.352000000000002</v>
      </c>
      <c r="V56" s="12">
        <f>(R56+65)*1.25+K56+M56*1.25</f>
        <v>109.63000000000001</v>
      </c>
      <c r="W56" s="12">
        <v>120</v>
      </c>
      <c r="X56" s="12">
        <f>(T56+52)*1.25+K56+M56*1.25</f>
        <v>83.919999999999987</v>
      </c>
      <c r="Y56" s="12">
        <f>(U56+41)*1.25+L56+M56*1.25</f>
        <v>65.44</v>
      </c>
      <c r="Z56" s="12">
        <f>(S56+30)*1.25+L56+M56*1.25</f>
        <v>46.959999999999994</v>
      </c>
      <c r="AA56" s="2"/>
      <c r="AB56" s="3" t="e">
        <f>#REF!*H56</f>
        <v>#REF!</v>
      </c>
    </row>
    <row r="57" spans="2:44" s="3" customFormat="1" ht="13" x14ac:dyDescent="0.3">
      <c r="B57" s="6" t="s">
        <v>746</v>
      </c>
      <c r="C57" s="6"/>
      <c r="D57" s="6">
        <v>2</v>
      </c>
      <c r="E57" s="6"/>
      <c r="F57" s="9">
        <f>C57+D57-E57</f>
        <v>2</v>
      </c>
      <c r="G57" s="10">
        <v>0.75</v>
      </c>
      <c r="H57" s="11">
        <v>269</v>
      </c>
      <c r="I57" s="17">
        <v>1.2</v>
      </c>
      <c r="J57" s="17">
        <f>H57*I57</f>
        <v>322.8</v>
      </c>
      <c r="K57" s="17"/>
      <c r="L57" s="17"/>
      <c r="M57" s="17"/>
      <c r="N57" s="17" t="s">
        <v>696</v>
      </c>
      <c r="O57" s="10" t="s">
        <v>687</v>
      </c>
      <c r="P57" s="10" t="s">
        <v>149</v>
      </c>
      <c r="Q57" s="12">
        <f>(J57*0.8+250)*1.25</f>
        <v>635.29999999999995</v>
      </c>
      <c r="R57" s="13">
        <f>J57*0.8*0.15/G57</f>
        <v>51.647999999999996</v>
      </c>
      <c r="S57" s="13">
        <f>J57*0.8*0.05/G57</f>
        <v>17.216000000000001</v>
      </c>
      <c r="T57" s="13">
        <f>J57*0.8*0.1/G57</f>
        <v>34.432000000000002</v>
      </c>
      <c r="U57" s="13">
        <f>J57*0.8*0.075/G57</f>
        <v>25.823999999999998</v>
      </c>
      <c r="V57" s="12">
        <f>(R57+65)*1.25+K57+M57*1.25</f>
        <v>145.81</v>
      </c>
      <c r="W57" s="12">
        <v>150</v>
      </c>
      <c r="X57" s="12">
        <f>(T57+52)*1.25+K57+M57*1.25</f>
        <v>108.04</v>
      </c>
      <c r="Y57" s="12">
        <f>(U57+41)*1.25+L57+M57*1.25</f>
        <v>83.53</v>
      </c>
      <c r="Z57" s="12">
        <f>(S57+30)*1.25+L57+M57*1.25</f>
        <v>59.02</v>
      </c>
      <c r="AB57" s="3" t="e">
        <f>#REF!*H57</f>
        <v>#REF!</v>
      </c>
    </row>
    <row r="58" spans="2:44" ht="13" x14ac:dyDescent="0.3">
      <c r="B58" s="6" t="s">
        <v>744</v>
      </c>
      <c r="C58" s="6"/>
      <c r="D58" s="6">
        <v>2</v>
      </c>
      <c r="E58" s="6"/>
      <c r="F58" s="9">
        <f>C58+D58-E58</f>
        <v>2</v>
      </c>
      <c r="G58" s="10">
        <v>0.75</v>
      </c>
      <c r="H58" s="11">
        <v>85</v>
      </c>
      <c r="I58" s="17">
        <v>1</v>
      </c>
      <c r="J58" s="17">
        <f>H58*I58</f>
        <v>85</v>
      </c>
      <c r="K58" s="17"/>
      <c r="L58" s="17"/>
      <c r="M58" s="17">
        <v>10</v>
      </c>
      <c r="N58" s="17" t="s">
        <v>696</v>
      </c>
      <c r="O58" s="10" t="s">
        <v>687</v>
      </c>
      <c r="P58" s="10" t="s">
        <v>783</v>
      </c>
      <c r="Q58" s="12">
        <f>(J58*0.8+250)*1.25</f>
        <v>397.5</v>
      </c>
      <c r="R58" s="13">
        <f>J58*0.8*0.15/G58</f>
        <v>13.6</v>
      </c>
      <c r="S58" s="13">
        <f>J58*0.8*0.05/G58</f>
        <v>4.5333333333333341</v>
      </c>
      <c r="T58" s="13">
        <f>J58*0.8*0.1/G58</f>
        <v>9.0666666666666682</v>
      </c>
      <c r="U58" s="13">
        <f>J58*0.8*0.075/G58</f>
        <v>6.8</v>
      </c>
      <c r="V58" s="12">
        <f>(R58+65)*1.25+K58+M58*1.25</f>
        <v>110.75</v>
      </c>
      <c r="W58" s="12">
        <v>120</v>
      </c>
      <c r="X58" s="12">
        <f>(T58+52)*1.25+K58+M58*1.25</f>
        <v>88.833333333333343</v>
      </c>
      <c r="Y58" s="12">
        <f>(U58+41)*1.25+L58+M58*1.25</f>
        <v>72.25</v>
      </c>
      <c r="Z58" s="12">
        <f>(S58+30)*1.25+L58+M58*1.25</f>
        <v>55.666666666666664</v>
      </c>
      <c r="AA58" s="2"/>
      <c r="AB58" s="3" t="e">
        <f>#REF!*H58</f>
        <v>#REF!</v>
      </c>
    </row>
    <row r="59" spans="2:44" s="3" customFormat="1" ht="13" x14ac:dyDescent="0.3">
      <c r="B59" s="6" t="s">
        <v>163</v>
      </c>
      <c r="C59" s="6">
        <v>2</v>
      </c>
      <c r="D59" s="6"/>
      <c r="E59" s="6"/>
      <c r="F59" s="9">
        <f>C59+D59-E59</f>
        <v>2</v>
      </c>
      <c r="G59" s="10">
        <v>0.75</v>
      </c>
      <c r="H59" s="11">
        <v>139</v>
      </c>
      <c r="I59" s="17">
        <v>1.2</v>
      </c>
      <c r="J59" s="17">
        <f>H59*I59</f>
        <v>166.79999999999998</v>
      </c>
      <c r="K59" s="17"/>
      <c r="L59" s="17"/>
      <c r="M59" s="17">
        <v>10</v>
      </c>
      <c r="N59" s="17" t="s">
        <v>696</v>
      </c>
      <c r="O59" s="10" t="s">
        <v>687</v>
      </c>
      <c r="P59" s="10" t="s">
        <v>452</v>
      </c>
      <c r="Q59" s="12">
        <f>(J59*0.8+250)*1.25</f>
        <v>479.3</v>
      </c>
      <c r="R59" s="13">
        <f>J59*0.8*0.15/G59</f>
        <v>26.687999999999999</v>
      </c>
      <c r="S59" s="13">
        <f>J59*0.8*0.05/G59</f>
        <v>8.8960000000000008</v>
      </c>
      <c r="T59" s="13">
        <f>J59*0.8*0.1/G59</f>
        <v>17.792000000000002</v>
      </c>
      <c r="U59" s="13">
        <f>J59*0.8*0.075/G59</f>
        <v>13.343999999999999</v>
      </c>
      <c r="V59" s="12">
        <f>(R59+65)*1.25+K59+M59*1.25</f>
        <v>127.11</v>
      </c>
      <c r="W59" s="12">
        <v>130</v>
      </c>
      <c r="X59" s="12">
        <f>(T59+52)*1.25+K59+M59*1.25</f>
        <v>99.740000000000009</v>
      </c>
      <c r="Y59" s="12">
        <f>(U59+41)*1.25+L59+M59*1.25</f>
        <v>80.430000000000007</v>
      </c>
      <c r="Z59" s="12">
        <f>(S59+30)*1.25+L59+M59*1.25</f>
        <v>61.120000000000005</v>
      </c>
      <c r="AB59" s="3" t="e">
        <f>#REF!*H59</f>
        <v>#REF!</v>
      </c>
    </row>
    <row r="60" spans="2:44" s="3" customFormat="1" ht="13" x14ac:dyDescent="0.3">
      <c r="B60" s="6" t="s">
        <v>823</v>
      </c>
      <c r="C60" s="6"/>
      <c r="D60" s="6">
        <v>4</v>
      </c>
      <c r="E60" s="6">
        <v>2</v>
      </c>
      <c r="F60" s="9">
        <f>C60+D60-E60</f>
        <v>2</v>
      </c>
      <c r="G60" s="10">
        <v>0.75</v>
      </c>
      <c r="H60" s="11">
        <v>189</v>
      </c>
      <c r="I60" s="17">
        <v>1.2</v>
      </c>
      <c r="J60" s="17">
        <f>H60*I60</f>
        <v>226.79999999999998</v>
      </c>
      <c r="K60" s="17"/>
      <c r="L60" s="17"/>
      <c r="M60" s="17">
        <v>10</v>
      </c>
      <c r="N60" s="17" t="s">
        <v>859</v>
      </c>
      <c r="O60" s="10" t="s">
        <v>870</v>
      </c>
      <c r="P60" s="10"/>
      <c r="Q60" s="12">
        <f>(J60*0.8+250)*1.25</f>
        <v>539.29999999999995</v>
      </c>
      <c r="R60" s="13">
        <f>J60*0.8*0.15/G60</f>
        <v>36.287999999999997</v>
      </c>
      <c r="S60" s="13">
        <f>J60*0.8*0.05/G60</f>
        <v>12.096000000000002</v>
      </c>
      <c r="T60" s="13">
        <f>J60*0.8*0.1/G60</f>
        <v>24.192000000000004</v>
      </c>
      <c r="U60" s="13">
        <f>J60*0.8*0.075/G60</f>
        <v>18.143999999999998</v>
      </c>
      <c r="V60" s="12">
        <f>(R60+65)*1.25+K60+M60*1.25</f>
        <v>139.11000000000001</v>
      </c>
      <c r="W60" s="12">
        <v>140</v>
      </c>
      <c r="X60" s="12">
        <f>(T60+52)*1.25+K60+M60*1.25</f>
        <v>107.74000000000001</v>
      </c>
      <c r="Y60" s="12">
        <f>(U60+41)*1.25+L60+M60*1.25</f>
        <v>86.429999999999993</v>
      </c>
      <c r="Z60" s="12">
        <f>(S60+30)*1.25+L60+M60*1.25</f>
        <v>65.12</v>
      </c>
      <c r="AB60" s="3" t="e">
        <f>#REF!*H60</f>
        <v>#REF!</v>
      </c>
    </row>
    <row r="61" spans="2:44" ht="13" x14ac:dyDescent="0.3">
      <c r="B61" s="5" t="s">
        <v>821</v>
      </c>
      <c r="C61" s="5"/>
      <c r="D61" s="5">
        <v>2</v>
      </c>
      <c r="E61" s="5">
        <v>1</v>
      </c>
      <c r="F61" s="9">
        <f>C61+D61-E61</f>
        <v>1</v>
      </c>
      <c r="G61" s="10">
        <v>0.75</v>
      </c>
      <c r="H61" s="11">
        <v>109</v>
      </c>
      <c r="I61" s="17">
        <v>1.2</v>
      </c>
      <c r="J61" s="17">
        <f>H61*I61</f>
        <v>130.79999999999998</v>
      </c>
      <c r="K61" s="17"/>
      <c r="L61" s="17"/>
      <c r="M61" s="17">
        <v>10</v>
      </c>
      <c r="N61" s="17" t="s">
        <v>859</v>
      </c>
      <c r="O61" s="10" t="s">
        <v>870</v>
      </c>
      <c r="P61" s="10"/>
      <c r="Q61" s="12">
        <f>(J61*0.8+250)*1.25</f>
        <v>443.29999999999995</v>
      </c>
      <c r="R61" s="13">
        <f>J61*0.8*0.15/G61</f>
        <v>20.927999999999997</v>
      </c>
      <c r="S61" s="13">
        <f>J61*0.8*0.05/G61</f>
        <v>6.9759999999999991</v>
      </c>
      <c r="T61" s="13">
        <f>J61*0.8*0.1/G61</f>
        <v>13.951999999999998</v>
      </c>
      <c r="U61" s="13">
        <f>J61*0.8*0.075/G61</f>
        <v>10.463999999999999</v>
      </c>
      <c r="V61" s="12">
        <f>(R61+65)*1.25+K61+M61*1.25</f>
        <v>119.91</v>
      </c>
      <c r="W61" s="12">
        <v>130</v>
      </c>
      <c r="X61" s="12">
        <f>(T61+52)*1.25+K61+M61*1.25</f>
        <v>94.94</v>
      </c>
      <c r="Y61" s="12">
        <f>(U61+41)*1.25+L61+M61*1.25</f>
        <v>76.83</v>
      </c>
      <c r="Z61" s="12">
        <f>(S61+30)*1.25+L61+M61*1.25</f>
        <v>58.72</v>
      </c>
      <c r="AA61" s="2"/>
      <c r="AB61" s="3" t="e">
        <f>#REF!*H61</f>
        <v>#REF!</v>
      </c>
    </row>
    <row r="62" spans="2:44" ht="13" x14ac:dyDescent="0.3">
      <c r="B62" s="5" t="s">
        <v>586</v>
      </c>
      <c r="C62" s="5"/>
      <c r="D62" s="5"/>
      <c r="E62" s="5"/>
      <c r="F62" s="9">
        <f>C62+D62-E62</f>
        <v>0</v>
      </c>
      <c r="G62" s="10">
        <v>0.75</v>
      </c>
      <c r="H62" s="11">
        <v>225</v>
      </c>
      <c r="I62" s="17">
        <v>1.2</v>
      </c>
      <c r="J62" s="17">
        <f>H62*I62</f>
        <v>270</v>
      </c>
      <c r="K62" s="17"/>
      <c r="L62" s="17"/>
      <c r="M62" s="17">
        <v>10</v>
      </c>
      <c r="N62" s="17" t="s">
        <v>696</v>
      </c>
      <c r="O62" s="10" t="s">
        <v>702</v>
      </c>
      <c r="P62" s="10" t="s">
        <v>587</v>
      </c>
      <c r="Q62" s="12">
        <f>(J62*0.8+250)*1.25</f>
        <v>582.5</v>
      </c>
      <c r="R62" s="13">
        <f>J62*0.8*0.15/G62</f>
        <v>43.199999999999996</v>
      </c>
      <c r="S62" s="13">
        <f>J62*0.8*0.05/G62</f>
        <v>14.4</v>
      </c>
      <c r="T62" s="13">
        <f>J62*0.8*0.1/G62</f>
        <v>28.8</v>
      </c>
      <c r="U62" s="13">
        <f>J62*0.8*0.075/G62</f>
        <v>21.599999999999998</v>
      </c>
      <c r="V62" s="12">
        <f>(R62+65)*1.25+K62+M62*1.25</f>
        <v>147.75</v>
      </c>
      <c r="W62" s="12">
        <v>160</v>
      </c>
      <c r="X62" s="12">
        <f>(T62+52)*1.25+K62+M62*1.25</f>
        <v>113.5</v>
      </c>
      <c r="Y62" s="12">
        <f>(U62+41)*1.25+L62+M62*1.25</f>
        <v>90.75</v>
      </c>
      <c r="Z62" s="12">
        <f>(S62+30)*1.25+L62+M62*1.25</f>
        <v>68</v>
      </c>
      <c r="AA62" s="2"/>
      <c r="AB62" s="3" t="e">
        <f>#REF!*H62</f>
        <v>#REF!</v>
      </c>
    </row>
    <row r="63" spans="2:44" ht="13" hidden="1" x14ac:dyDescent="0.3">
      <c r="B63" s="5" t="s">
        <v>74</v>
      </c>
      <c r="C63" s="5"/>
      <c r="D63" s="5"/>
      <c r="E63" s="5"/>
      <c r="F63" s="9">
        <f>C63+D63-E63</f>
        <v>0</v>
      </c>
      <c r="G63" s="10">
        <v>0.75</v>
      </c>
      <c r="H63" s="11">
        <v>169</v>
      </c>
      <c r="I63" s="17">
        <v>1</v>
      </c>
      <c r="J63" s="17">
        <f>H63*I63</f>
        <v>169</v>
      </c>
      <c r="K63" s="17"/>
      <c r="L63" s="17"/>
      <c r="M63" s="17"/>
      <c r="N63" s="17"/>
      <c r="O63" s="10"/>
      <c r="P63" s="10"/>
      <c r="Q63" s="12">
        <f>(J63*0.8+250)*1.25</f>
        <v>481.50000000000006</v>
      </c>
      <c r="R63" s="13">
        <f>J63*0.8*0.15/G63</f>
        <v>27.040000000000003</v>
      </c>
      <c r="S63" s="13">
        <f>J63*0.8*0.05/G63</f>
        <v>9.0133333333333354</v>
      </c>
      <c r="T63" s="13">
        <f>J63*0.8*0.1/G63</f>
        <v>18.026666666666671</v>
      </c>
      <c r="U63" s="13">
        <f>J63*0.8*0.075/G63</f>
        <v>13.520000000000001</v>
      </c>
      <c r="V63" s="12">
        <f>(R63+65)*1.25+K63+M63*1.25</f>
        <v>115.05000000000001</v>
      </c>
      <c r="W63" s="12"/>
      <c r="X63" s="12">
        <f>(T63+52)*1.25+K63+M63*1.25</f>
        <v>87.533333333333331</v>
      </c>
      <c r="Y63" s="12">
        <f>(U63+41)*1.25+L63+M63*1.25</f>
        <v>68.150000000000006</v>
      </c>
      <c r="Z63" s="12">
        <f>(S63+30)*1.25+L63+M63*1.25</f>
        <v>48.766666666666666</v>
      </c>
      <c r="AA63" s="2"/>
      <c r="AB63" s="3" t="e">
        <f>#REF!*H63</f>
        <v>#REF!</v>
      </c>
    </row>
    <row r="64" spans="2:44" ht="13" x14ac:dyDescent="0.3">
      <c r="B64" s="6" t="s">
        <v>483</v>
      </c>
      <c r="C64" s="6"/>
      <c r="D64" s="6"/>
      <c r="E64" s="6"/>
      <c r="F64" s="9">
        <f>C64+D64-E64</f>
        <v>0</v>
      </c>
      <c r="G64" s="10">
        <v>0.75</v>
      </c>
      <c r="H64" s="11">
        <v>185</v>
      </c>
      <c r="I64" s="17">
        <v>1.2</v>
      </c>
      <c r="J64" s="17">
        <f>H64*I64</f>
        <v>222</v>
      </c>
      <c r="K64" s="17"/>
      <c r="L64" s="17"/>
      <c r="M64" s="17">
        <v>10</v>
      </c>
      <c r="N64" s="17" t="s">
        <v>696</v>
      </c>
      <c r="O64" s="10" t="s">
        <v>702</v>
      </c>
      <c r="P64" s="10" t="s">
        <v>509</v>
      </c>
      <c r="Q64" s="12">
        <f>(J64*0.8+250)*1.25</f>
        <v>534.5</v>
      </c>
      <c r="R64" s="13">
        <f>J64*0.8*0.15/G64</f>
        <v>35.520000000000003</v>
      </c>
      <c r="S64" s="13">
        <f>J64*0.8*0.05/G64</f>
        <v>11.840000000000002</v>
      </c>
      <c r="T64" s="13">
        <f>J64*0.8*0.1/G64</f>
        <v>23.680000000000003</v>
      </c>
      <c r="U64" s="13">
        <f>J64*0.8*0.075/G64</f>
        <v>17.760000000000002</v>
      </c>
      <c r="V64" s="12">
        <f>(R64+65)*1.25+K64+M64*1.25</f>
        <v>138.15</v>
      </c>
      <c r="W64" s="12">
        <v>140</v>
      </c>
      <c r="X64" s="12">
        <f>(T64+52)*1.25+K64+M64*1.25</f>
        <v>107.10000000000001</v>
      </c>
      <c r="Y64" s="12">
        <f>(U64+41)*1.25+L64+M64*1.25</f>
        <v>85.95</v>
      </c>
      <c r="Z64" s="12">
        <f>(S64+30)*1.25+L64+M64*1.25</f>
        <v>64.800000000000011</v>
      </c>
      <c r="AA64" s="1"/>
      <c r="AB64" s="3" t="e">
        <f>#REF!*H64</f>
        <v>#REF!</v>
      </c>
    </row>
    <row r="65" spans="2:28" ht="13" hidden="1" x14ac:dyDescent="0.3">
      <c r="B65" s="5" t="s">
        <v>144</v>
      </c>
      <c r="C65" s="5"/>
      <c r="D65" s="5"/>
      <c r="E65" s="5"/>
      <c r="F65" s="9">
        <f>C65+D65-E65</f>
        <v>0</v>
      </c>
      <c r="G65" s="10">
        <v>0.75</v>
      </c>
      <c r="H65" s="11">
        <v>219</v>
      </c>
      <c r="I65" s="17">
        <v>1</v>
      </c>
      <c r="J65" s="17">
        <f>H65*I65</f>
        <v>219</v>
      </c>
      <c r="K65" s="17">
        <v>16</v>
      </c>
      <c r="L65" s="17">
        <v>8</v>
      </c>
      <c r="M65" s="17"/>
      <c r="N65" s="17"/>
      <c r="O65" s="10"/>
      <c r="P65" s="10"/>
      <c r="Q65" s="12">
        <f>(J65*0.8+250)*1.25</f>
        <v>531.5</v>
      </c>
      <c r="R65" s="13">
        <f>J65*0.8*0.15/G65</f>
        <v>35.04</v>
      </c>
      <c r="S65" s="13">
        <f>J65*0.8*0.05/G65</f>
        <v>11.680000000000001</v>
      </c>
      <c r="T65" s="13">
        <f>J65*0.8*0.1/G65</f>
        <v>23.360000000000003</v>
      </c>
      <c r="U65" s="13">
        <f>J65*0.8*0.075/G65</f>
        <v>17.52</v>
      </c>
      <c r="V65" s="12">
        <f>(R65+65)*1.25+K65+M65*1.25</f>
        <v>141.04999999999998</v>
      </c>
      <c r="W65" s="12">
        <v>100</v>
      </c>
      <c r="X65" s="12">
        <f>(T65+52)*1.25+K65+M65*1.25</f>
        <v>110.2</v>
      </c>
      <c r="Y65" s="12">
        <f>(U65+41)*1.25+L65+M65*1.25</f>
        <v>81.149999999999991</v>
      </c>
      <c r="Z65" s="12">
        <f>(S65+30)*1.25+L65+M65*1.25</f>
        <v>60.1</v>
      </c>
      <c r="AA65" s="2"/>
      <c r="AB65" s="3" t="e">
        <f>#REF!*H65</f>
        <v>#REF!</v>
      </c>
    </row>
    <row r="66" spans="2:28" s="3" customFormat="1" ht="13" x14ac:dyDescent="0.3">
      <c r="B66" s="5" t="s">
        <v>140</v>
      </c>
      <c r="C66" s="5">
        <v>7</v>
      </c>
      <c r="D66" s="5">
        <v>17</v>
      </c>
      <c r="E66" s="5">
        <v>30</v>
      </c>
      <c r="F66" s="9">
        <f>C66+D66-E66</f>
        <v>-6</v>
      </c>
      <c r="G66" s="10">
        <v>0.75</v>
      </c>
      <c r="H66" s="11">
        <v>115</v>
      </c>
      <c r="I66" s="17">
        <v>1</v>
      </c>
      <c r="J66" s="17">
        <f>H66*I66</f>
        <v>115</v>
      </c>
      <c r="K66" s="17"/>
      <c r="L66" s="17"/>
      <c r="M66" s="17"/>
      <c r="N66" s="17" t="s">
        <v>696</v>
      </c>
      <c r="O66" s="10" t="s">
        <v>702</v>
      </c>
      <c r="P66" s="10" t="s">
        <v>380</v>
      </c>
      <c r="Q66" s="12">
        <f>(J66*0.8+250)*1.25</f>
        <v>427.5</v>
      </c>
      <c r="R66" s="13">
        <f>J66*0.8*0.15/G66</f>
        <v>18.399999999999999</v>
      </c>
      <c r="S66" s="13">
        <f>J66*0.8*0.05/G66</f>
        <v>6.1333333333333337</v>
      </c>
      <c r="T66" s="13">
        <f>J66*0.8*0.1/G66</f>
        <v>12.266666666666667</v>
      </c>
      <c r="U66" s="13">
        <f>J66*0.8*0.075/G66</f>
        <v>9.1999999999999993</v>
      </c>
      <c r="V66" s="12">
        <f>(R66+65)*1.25+K66+M66*1.25</f>
        <v>104.25</v>
      </c>
      <c r="W66" s="12">
        <v>110</v>
      </c>
      <c r="X66" s="12">
        <f>(T66+52)*1.25+K66+M66*1.25</f>
        <v>80.333333333333329</v>
      </c>
      <c r="Y66" s="12">
        <f>(U66+41)*1.25+L66+M66*1.25</f>
        <v>62.75</v>
      </c>
      <c r="Z66" s="12">
        <f>(S66+30)*1.25+L66+M66*1.25</f>
        <v>45.166666666666664</v>
      </c>
      <c r="AB66" s="3" t="e">
        <f>#REF!*H66</f>
        <v>#REF!</v>
      </c>
    </row>
    <row r="67" spans="2:28" s="3" customFormat="1" ht="13" x14ac:dyDescent="0.3">
      <c r="B67" s="5" t="s">
        <v>796</v>
      </c>
      <c r="C67" s="5"/>
      <c r="D67" s="5">
        <v>12</v>
      </c>
      <c r="E67" s="5">
        <v>14</v>
      </c>
      <c r="F67" s="9">
        <f>C67+D67-E67</f>
        <v>-2</v>
      </c>
      <c r="G67" s="10">
        <v>0.75</v>
      </c>
      <c r="H67" s="11">
        <v>115</v>
      </c>
      <c r="I67" s="17">
        <v>1</v>
      </c>
      <c r="J67" s="17">
        <f>H67*I67</f>
        <v>115</v>
      </c>
      <c r="K67" s="17"/>
      <c r="L67" s="17"/>
      <c r="M67" s="17"/>
      <c r="N67" s="17" t="s">
        <v>859</v>
      </c>
      <c r="O67" s="10" t="s">
        <v>871</v>
      </c>
      <c r="P67" s="10"/>
      <c r="Q67" s="12">
        <f>(J67*0.8+250)*1.25</f>
        <v>427.5</v>
      </c>
      <c r="R67" s="13">
        <f>J67*0.8*0.15/G67</f>
        <v>18.399999999999999</v>
      </c>
      <c r="S67" s="13">
        <f>J67*0.8*0.05/G67</f>
        <v>6.1333333333333337</v>
      </c>
      <c r="T67" s="13">
        <f>J67*0.8*0.1/G67</f>
        <v>12.266666666666667</v>
      </c>
      <c r="U67" s="13">
        <f>J67*0.8*0.075/G67</f>
        <v>9.1999999999999993</v>
      </c>
      <c r="V67" s="12">
        <f>(R67+65)*1.25+K67+M67*1.25</f>
        <v>104.25</v>
      </c>
      <c r="W67" s="12">
        <v>110</v>
      </c>
      <c r="X67" s="12">
        <f>(T67+52)*1.25+K67+M67*1.25</f>
        <v>80.333333333333329</v>
      </c>
      <c r="Y67" s="12">
        <f>(U67+41)*1.25+L67+M67*1.25</f>
        <v>62.75</v>
      </c>
      <c r="Z67" s="12">
        <f>(S67+30)*1.25+L67+M67*1.25</f>
        <v>45.166666666666664</v>
      </c>
      <c r="AB67" s="3" t="e">
        <f>#REF!*H67</f>
        <v>#REF!</v>
      </c>
    </row>
    <row r="68" spans="2:28" s="3" customFormat="1" x14ac:dyDescent="0.35">
      <c r="B68" s="5" t="s">
        <v>240</v>
      </c>
      <c r="C68" s="5"/>
      <c r="D68" s="5">
        <v>12</v>
      </c>
      <c r="E68" s="5">
        <v>9</v>
      </c>
      <c r="F68" s="9">
        <f>C68+D68-E68</f>
        <v>3</v>
      </c>
      <c r="G68" s="10">
        <v>0.75</v>
      </c>
      <c r="H68" s="11">
        <v>149</v>
      </c>
      <c r="I68" s="17">
        <v>1</v>
      </c>
      <c r="J68" s="17">
        <f>H68*I68</f>
        <v>149</v>
      </c>
      <c r="K68" s="17"/>
      <c r="L68" s="17"/>
      <c r="M68" s="17">
        <v>10</v>
      </c>
      <c r="N68" s="17" t="s">
        <v>696</v>
      </c>
      <c r="O68" s="10" t="s">
        <v>702</v>
      </c>
      <c r="P68" s="10" t="s">
        <v>381</v>
      </c>
      <c r="Q68" s="12">
        <f>(J68*0.8+250)*1.25</f>
        <v>461.5</v>
      </c>
      <c r="R68" s="13">
        <f>J68*0.8*0.15/G68</f>
        <v>23.84</v>
      </c>
      <c r="S68" s="13">
        <f>J68*0.8*0.05/G68</f>
        <v>7.9466666666666681</v>
      </c>
      <c r="T68" s="13">
        <f>J68*0.8*0.1/G68</f>
        <v>15.893333333333336</v>
      </c>
      <c r="U68" s="13">
        <f>J68*0.8*0.075/G68</f>
        <v>11.92</v>
      </c>
      <c r="V68" s="12">
        <f>(R68+65)*1.25+K68+M68*1.25</f>
        <v>123.55000000000001</v>
      </c>
      <c r="W68" s="12">
        <v>130</v>
      </c>
      <c r="X68" s="12">
        <f>(T68+52)*1.25+K68+M68*1.25</f>
        <v>97.36666666666666</v>
      </c>
      <c r="Y68" s="12">
        <f>(U68+41)*1.25+L68+M68*1.25</f>
        <v>78.650000000000006</v>
      </c>
      <c r="Z68" s="12">
        <f>(S68+30)*1.25+L68+M68*1.25</f>
        <v>59.93333333333333</v>
      </c>
      <c r="AA68" s="8"/>
      <c r="AB68" s="3" t="e">
        <f>#REF!*H68</f>
        <v>#REF!</v>
      </c>
    </row>
    <row r="69" spans="2:28" s="3" customFormat="1" x14ac:dyDescent="0.35">
      <c r="B69" s="5" t="s">
        <v>606</v>
      </c>
      <c r="C69" s="5"/>
      <c r="D69" s="5"/>
      <c r="E69" s="5"/>
      <c r="F69" s="9">
        <f>C69+D69-E69</f>
        <v>0</v>
      </c>
      <c r="G69" s="10">
        <v>0.75</v>
      </c>
      <c r="H69" s="11">
        <v>159</v>
      </c>
      <c r="I69" s="17">
        <v>1.2</v>
      </c>
      <c r="J69" s="17">
        <f>H69*I69</f>
        <v>190.79999999999998</v>
      </c>
      <c r="K69" s="17"/>
      <c r="L69" s="17"/>
      <c r="M69" s="17"/>
      <c r="N69" s="17" t="s">
        <v>696</v>
      </c>
      <c r="O69" s="10" t="s">
        <v>702</v>
      </c>
      <c r="P69" s="10"/>
      <c r="Q69" s="12">
        <f>(J69*0.8+250)*1.25</f>
        <v>503.29999999999995</v>
      </c>
      <c r="R69" s="13">
        <f>J69*0.8*0.15/G69</f>
        <v>30.527999999999995</v>
      </c>
      <c r="S69" s="13">
        <f>J69*0.8*0.05/G69</f>
        <v>10.176</v>
      </c>
      <c r="T69" s="13">
        <f>J69*0.8*0.1/G69</f>
        <v>20.352</v>
      </c>
      <c r="U69" s="13">
        <f>J69*0.8*0.075/G69</f>
        <v>15.263999999999998</v>
      </c>
      <c r="V69" s="12">
        <f>(R69+65)*1.25+K69+M69*1.25</f>
        <v>119.41</v>
      </c>
      <c r="W69" s="12">
        <v>120</v>
      </c>
      <c r="X69" s="12">
        <f>(T69+52)*1.25+K69+M69*1.25</f>
        <v>90.44</v>
      </c>
      <c r="Y69" s="12">
        <f>(U69+41)*1.25+L69+M69*1.25</f>
        <v>70.33</v>
      </c>
      <c r="Z69" s="12">
        <f>(S69+30)*1.25+L69+M69*1.25</f>
        <v>50.22</v>
      </c>
      <c r="AA69" s="8"/>
      <c r="AB69" s="3" t="e">
        <f>#REF!*H69</f>
        <v>#REF!</v>
      </c>
    </row>
    <row r="70" spans="2:28" s="3" customFormat="1" x14ac:dyDescent="0.35">
      <c r="B70" s="6" t="s">
        <v>401</v>
      </c>
      <c r="C70" s="6"/>
      <c r="D70" s="6"/>
      <c r="E70" s="6"/>
      <c r="F70" s="9">
        <f>C70+D70-E70</f>
        <v>0</v>
      </c>
      <c r="G70" s="10">
        <v>0.7</v>
      </c>
      <c r="H70" s="11">
        <v>199</v>
      </c>
      <c r="I70" s="17">
        <v>1.2</v>
      </c>
      <c r="J70" s="17">
        <f>H70*I70</f>
        <v>238.79999999999998</v>
      </c>
      <c r="K70" s="17">
        <v>16</v>
      </c>
      <c r="L70" s="17">
        <v>8</v>
      </c>
      <c r="M70" s="17"/>
      <c r="N70" s="17" t="s">
        <v>696</v>
      </c>
      <c r="O70" s="10" t="s">
        <v>702</v>
      </c>
      <c r="P70" s="10" t="s">
        <v>402</v>
      </c>
      <c r="Q70" s="12">
        <f>(J70*0.8+250)*1.25</f>
        <v>551.29999999999995</v>
      </c>
      <c r="R70" s="13">
        <f>J70*0.8*0.15/G70</f>
        <v>40.937142857142859</v>
      </c>
      <c r="S70" s="13">
        <f>J70*0.8*0.05/G70</f>
        <v>13.645714285714286</v>
      </c>
      <c r="T70" s="13">
        <f>J70*0.8*0.1/G70</f>
        <v>27.291428571428572</v>
      </c>
      <c r="U70" s="13">
        <f>J70*0.8*0.075/G70</f>
        <v>20.46857142857143</v>
      </c>
      <c r="V70" s="12">
        <f>(R70+65)*1.25+K70+M70*1.25</f>
        <v>148.42142857142858</v>
      </c>
      <c r="W70" s="12">
        <v>160</v>
      </c>
      <c r="X70" s="12">
        <f>(T70+52)*1.25+K70+M70*1.25</f>
        <v>115.11428571428571</v>
      </c>
      <c r="Y70" s="12">
        <f>(U70+41)*1.25+L70+M70*1.25</f>
        <v>84.835714285714289</v>
      </c>
      <c r="Z70" s="12">
        <f>(S70+30)*1.25+L70+M70*1.25</f>
        <v>62.557142857142857</v>
      </c>
      <c r="AA70" s="8"/>
      <c r="AB70" s="3" t="e">
        <f>#REF!*H70</f>
        <v>#REF!</v>
      </c>
    </row>
    <row r="71" spans="2:28" s="3" customFormat="1" ht="13" x14ac:dyDescent="0.3">
      <c r="B71" s="5" t="s">
        <v>252</v>
      </c>
      <c r="C71" s="5">
        <v>2</v>
      </c>
      <c r="D71" s="5"/>
      <c r="E71" s="5">
        <v>1</v>
      </c>
      <c r="F71" s="9">
        <f>C71+D71-E71</f>
        <v>1</v>
      </c>
      <c r="G71" s="10">
        <v>0.75</v>
      </c>
      <c r="H71" s="11">
        <v>149</v>
      </c>
      <c r="I71" s="17">
        <v>1.1000000000000001</v>
      </c>
      <c r="J71" s="17">
        <f>H71*I71</f>
        <v>163.9</v>
      </c>
      <c r="K71" s="17"/>
      <c r="L71" s="17"/>
      <c r="M71" s="17">
        <v>10</v>
      </c>
      <c r="N71" s="17" t="s">
        <v>696</v>
      </c>
      <c r="O71" s="10" t="s">
        <v>702</v>
      </c>
      <c r="P71" s="10" t="s">
        <v>403</v>
      </c>
      <c r="Q71" s="12">
        <f>(J71*0.8+250)*1.25</f>
        <v>476.4</v>
      </c>
      <c r="R71" s="13">
        <f>J71*0.8*0.15/G71</f>
        <v>26.224</v>
      </c>
      <c r="S71" s="13">
        <f>J71*0.8*0.05/G71</f>
        <v>8.7413333333333352</v>
      </c>
      <c r="T71" s="13">
        <f>J71*0.8*0.1/G71</f>
        <v>17.48266666666667</v>
      </c>
      <c r="U71" s="13">
        <f>J71*0.8*0.075/G71</f>
        <v>13.112</v>
      </c>
      <c r="V71" s="12">
        <f>(R71+65)*1.25+K71+M71*1.25</f>
        <v>126.53</v>
      </c>
      <c r="W71" s="12">
        <v>130</v>
      </c>
      <c r="X71" s="12">
        <f>(T71+52)*1.25+K71+M71*1.25</f>
        <v>99.353333333333339</v>
      </c>
      <c r="Y71" s="12">
        <f>(U71+41)*1.25+L71+M71*1.25</f>
        <v>80.14</v>
      </c>
      <c r="Z71" s="12">
        <f>(S71+30)*1.25+L71+M71*1.25</f>
        <v>60.926666666666669</v>
      </c>
      <c r="AB71" s="3" t="e">
        <f>#REF!*H71</f>
        <v>#REF!</v>
      </c>
    </row>
    <row r="72" spans="2:28" ht="13" hidden="1" x14ac:dyDescent="0.3">
      <c r="B72" s="5" t="s">
        <v>230</v>
      </c>
      <c r="C72" s="5"/>
      <c r="D72" s="5"/>
      <c r="E72" s="5"/>
      <c r="F72" s="9">
        <f>C72+D72-E72</f>
        <v>0</v>
      </c>
      <c r="G72" s="10">
        <v>0.75</v>
      </c>
      <c r="H72" s="11">
        <v>119</v>
      </c>
      <c r="I72" s="17">
        <v>1</v>
      </c>
      <c r="J72" s="17">
        <f>H72*I72</f>
        <v>119</v>
      </c>
      <c r="K72" s="17"/>
      <c r="L72" s="17"/>
      <c r="M72" s="17">
        <v>10</v>
      </c>
      <c r="N72" s="17"/>
      <c r="O72" s="10"/>
      <c r="P72" s="10"/>
      <c r="Q72" s="12">
        <f>(J72*0.8+250)*1.25</f>
        <v>431.5</v>
      </c>
      <c r="R72" s="13">
        <f>J72*0.8*0.15/G72</f>
        <v>19.04</v>
      </c>
      <c r="S72" s="13">
        <f>J72*0.8*0.05/G72</f>
        <v>6.3466666666666676</v>
      </c>
      <c r="T72" s="13">
        <f>J72*0.8*0.1/G72</f>
        <v>12.693333333333335</v>
      </c>
      <c r="U72" s="13">
        <f>J72*0.8*0.075/G72</f>
        <v>9.52</v>
      </c>
      <c r="V72" s="12">
        <f>(R72+65)*1.25+K72+M72*1.25</f>
        <v>117.54999999999998</v>
      </c>
      <c r="W72" s="12"/>
      <c r="X72" s="12">
        <f>(T72+52)*1.25+K72+M72*1.25</f>
        <v>93.36666666666666</v>
      </c>
      <c r="Y72" s="12">
        <f>(U72+41)*1.25+L72+M72*1.25</f>
        <v>75.649999999999991</v>
      </c>
      <c r="Z72" s="12">
        <f>(S72+30)*1.25+L72+M72*1.25</f>
        <v>57.93333333333333</v>
      </c>
      <c r="AA72" s="2"/>
      <c r="AB72" s="3" t="e">
        <f>#REF!*H72</f>
        <v>#REF!</v>
      </c>
    </row>
    <row r="73" spans="2:28" s="3" customFormat="1" ht="13" x14ac:dyDescent="0.3">
      <c r="B73" s="6" t="s">
        <v>166</v>
      </c>
      <c r="C73" s="6"/>
      <c r="D73" s="6"/>
      <c r="E73" s="6"/>
      <c r="F73" s="9">
        <f>C73+D73-E73</f>
        <v>0</v>
      </c>
      <c r="G73" s="10">
        <v>0.75</v>
      </c>
      <c r="H73" s="11">
        <v>229</v>
      </c>
      <c r="I73" s="17">
        <v>1.2</v>
      </c>
      <c r="J73" s="17">
        <f>H73*I73</f>
        <v>274.8</v>
      </c>
      <c r="K73" s="17">
        <v>0</v>
      </c>
      <c r="L73" s="17">
        <v>0</v>
      </c>
      <c r="M73" s="17">
        <v>10</v>
      </c>
      <c r="N73" s="17" t="s">
        <v>696</v>
      </c>
      <c r="O73" s="10" t="s">
        <v>702</v>
      </c>
      <c r="P73" s="10" t="s">
        <v>580</v>
      </c>
      <c r="Q73" s="12">
        <f>(J73*0.8+250)*1.25</f>
        <v>587.30000000000007</v>
      </c>
      <c r="R73" s="13">
        <f>J73*0.8*0.15/G73</f>
        <v>43.968000000000011</v>
      </c>
      <c r="S73" s="13">
        <f>J73*0.8*0.05/G73</f>
        <v>14.656000000000004</v>
      </c>
      <c r="T73" s="13">
        <f>J73*0.8*0.1/G73</f>
        <v>29.312000000000008</v>
      </c>
      <c r="U73" s="13">
        <f>J73*0.8*0.075/G73</f>
        <v>21.984000000000005</v>
      </c>
      <c r="V73" s="12">
        <f>(R73+65)*1.25+K73+M73*1.25</f>
        <v>148.71000000000004</v>
      </c>
      <c r="W73" s="12">
        <v>160</v>
      </c>
      <c r="X73" s="12">
        <f>(T73+52)*1.25+K73+M73*1.25</f>
        <v>114.14000000000001</v>
      </c>
      <c r="Y73" s="12">
        <f>(U73+41)*1.25+L73+M73*1.25</f>
        <v>91.230000000000018</v>
      </c>
      <c r="Z73" s="12">
        <f>(S73+30)*1.25+L73+M73*1.25</f>
        <v>68.320000000000007</v>
      </c>
      <c r="AB73" s="3" t="e">
        <f>#REF!*H73</f>
        <v>#REF!</v>
      </c>
    </row>
    <row r="74" spans="2:28" s="3" customFormat="1" ht="13" x14ac:dyDescent="0.3">
      <c r="B74" s="5" t="s">
        <v>837</v>
      </c>
      <c r="C74" s="5"/>
      <c r="D74" s="5">
        <v>6</v>
      </c>
      <c r="E74" s="5">
        <v>6</v>
      </c>
      <c r="F74" s="9">
        <f>C74+D74-E74</f>
        <v>0</v>
      </c>
      <c r="G74" s="10">
        <v>0.75</v>
      </c>
      <c r="H74" s="11">
        <v>130</v>
      </c>
      <c r="I74" s="17">
        <v>1</v>
      </c>
      <c r="J74" s="17">
        <f>H74*I74</f>
        <v>130</v>
      </c>
      <c r="K74" s="17"/>
      <c r="L74" s="17"/>
      <c r="M74" s="17">
        <v>10</v>
      </c>
      <c r="N74" s="17" t="s">
        <v>859</v>
      </c>
      <c r="O74" s="10" t="s">
        <v>871</v>
      </c>
      <c r="P74" s="10"/>
      <c r="Q74" s="12">
        <f>(J74*0.8+250)*1.25</f>
        <v>442.5</v>
      </c>
      <c r="R74" s="13">
        <f>J74*0.8*0.15/G74</f>
        <v>20.8</v>
      </c>
      <c r="S74" s="13">
        <f>J74*0.8*0.05/G74</f>
        <v>6.9333333333333336</v>
      </c>
      <c r="T74" s="13">
        <f>J74*0.8*0.1/G74</f>
        <v>13.866666666666667</v>
      </c>
      <c r="U74" s="13">
        <f>J74*0.8*0.075/G74</f>
        <v>10.4</v>
      </c>
      <c r="V74" s="12">
        <f>(R74+65)*1.25+K74+M74*1.25</f>
        <v>119.75</v>
      </c>
      <c r="W74" s="12">
        <v>120</v>
      </c>
      <c r="X74" s="12">
        <f>(T74+52)*1.25+K74+M74*1.25</f>
        <v>94.833333333333343</v>
      </c>
      <c r="Y74" s="12">
        <f>(U74+41)*1.25+L74+M74*1.25</f>
        <v>76.75</v>
      </c>
      <c r="Z74" s="12">
        <f>(S74+30)*1.25+L74+M74*1.25</f>
        <v>58.666666666666671</v>
      </c>
      <c r="AB74" s="3" t="e">
        <f>#REF!*H74</f>
        <v>#REF!</v>
      </c>
    </row>
    <row r="75" spans="2:28" s="3" customFormat="1" x14ac:dyDescent="0.35">
      <c r="B75" s="5" t="s">
        <v>236</v>
      </c>
      <c r="C75" s="5">
        <v>2</v>
      </c>
      <c r="D75" s="5"/>
      <c r="E75" s="5"/>
      <c r="F75" s="9">
        <f>C75+D75-E75</f>
        <v>2</v>
      </c>
      <c r="G75" s="10">
        <v>0.75</v>
      </c>
      <c r="H75" s="11">
        <f>1.2*299</f>
        <v>358.8</v>
      </c>
      <c r="I75" s="17">
        <v>1.2</v>
      </c>
      <c r="J75" s="17">
        <f>H75*I75</f>
        <v>430.56</v>
      </c>
      <c r="K75" s="17"/>
      <c r="L75" s="17"/>
      <c r="M75" s="17">
        <v>10</v>
      </c>
      <c r="N75" s="17" t="s">
        <v>696</v>
      </c>
      <c r="O75" s="10" t="s">
        <v>701</v>
      </c>
      <c r="P75" s="10" t="s">
        <v>363</v>
      </c>
      <c r="Q75" s="12">
        <f>(J75*0.8+250)*1.25</f>
        <v>743.06000000000017</v>
      </c>
      <c r="R75" s="13">
        <f>J75*0.8*0.15/G75</f>
        <v>68.889600000000002</v>
      </c>
      <c r="S75" s="13">
        <f>J75*0.8*0.05/G75</f>
        <v>22.963200000000004</v>
      </c>
      <c r="T75" s="13">
        <f>J75*0.8*0.1/G75</f>
        <v>45.926400000000008</v>
      </c>
      <c r="U75" s="13">
        <f>J75*0.8*0.075/G75</f>
        <v>34.444800000000001</v>
      </c>
      <c r="V75" s="12">
        <f>(R75+65)*1.25+K75+M75*1.25</f>
        <v>179.86199999999999</v>
      </c>
      <c r="W75" s="12">
        <v>200</v>
      </c>
      <c r="X75" s="12">
        <f>(T75+52)*1.25+K75+M75*1.25</f>
        <v>134.90800000000002</v>
      </c>
      <c r="Y75" s="12">
        <f>(U75+41)*1.25+L75+M75*1.25</f>
        <v>106.806</v>
      </c>
      <c r="Z75" s="12">
        <f>(S75+30)*1.25+L75+M75*1.25</f>
        <v>78.704000000000008</v>
      </c>
      <c r="AA75"/>
      <c r="AB75" s="3" t="e">
        <f>#REF!*H75</f>
        <v>#REF!</v>
      </c>
    </row>
    <row r="76" spans="2:28" s="3" customFormat="1" x14ac:dyDescent="0.35">
      <c r="B76" s="5" t="s">
        <v>150</v>
      </c>
      <c r="C76" s="5">
        <v>4</v>
      </c>
      <c r="D76" s="5"/>
      <c r="E76" s="5">
        <v>1</v>
      </c>
      <c r="F76" s="9">
        <f>C76+D76-E76</f>
        <v>3</v>
      </c>
      <c r="G76" s="10">
        <v>0.75</v>
      </c>
      <c r="H76" s="11">
        <v>350</v>
      </c>
      <c r="I76" s="17">
        <v>1.2</v>
      </c>
      <c r="J76" s="17">
        <f>H76*I76</f>
        <v>420</v>
      </c>
      <c r="K76" s="17"/>
      <c r="L76" s="17"/>
      <c r="M76" s="17">
        <v>10</v>
      </c>
      <c r="N76" s="17" t="s">
        <v>696</v>
      </c>
      <c r="O76" s="10" t="s">
        <v>701</v>
      </c>
      <c r="P76" s="10" t="s">
        <v>446</v>
      </c>
      <c r="Q76" s="12">
        <f>(J76*0.8+250)*1.25</f>
        <v>732.5</v>
      </c>
      <c r="R76" s="13">
        <f>J76*0.8*0.15/G76</f>
        <v>67.2</v>
      </c>
      <c r="S76" s="13">
        <f>J76*0.8*0.05/G76</f>
        <v>22.400000000000002</v>
      </c>
      <c r="T76" s="13">
        <f>J76*0.8*0.1/G76</f>
        <v>44.800000000000004</v>
      </c>
      <c r="U76" s="13">
        <f>J76*0.8*0.075/G76</f>
        <v>33.6</v>
      </c>
      <c r="V76" s="12">
        <f>(R76+65)*1.25+K76+M76*1.25</f>
        <v>177.75</v>
      </c>
      <c r="W76" s="12">
        <v>200</v>
      </c>
      <c r="X76" s="12">
        <f>(T76+52)*1.25+K76+M76*1.25</f>
        <v>133.5</v>
      </c>
      <c r="Y76" s="12">
        <f>(U76+41)*1.25+L76+M76*1.25</f>
        <v>105.75</v>
      </c>
      <c r="Z76" s="12">
        <f>(S76+30)*1.25+L76+M76*1.25</f>
        <v>78</v>
      </c>
      <c r="AA76"/>
      <c r="AB76" s="3" t="e">
        <f>#REF!*H76</f>
        <v>#REF!</v>
      </c>
    </row>
    <row r="77" spans="2:28" s="3" customFormat="1" ht="13" x14ac:dyDescent="0.3">
      <c r="B77" s="5" t="s">
        <v>204</v>
      </c>
      <c r="C77" s="5">
        <v>1</v>
      </c>
      <c r="D77" s="5"/>
      <c r="E77" s="5">
        <v>1</v>
      </c>
      <c r="F77" s="9">
        <f>C77+D77-E77</f>
        <v>0</v>
      </c>
      <c r="G77" s="10">
        <v>0.75</v>
      </c>
      <c r="H77" s="11">
        <v>165</v>
      </c>
      <c r="I77" s="17">
        <v>1.2</v>
      </c>
      <c r="J77" s="17">
        <f>H77*I77</f>
        <v>198</v>
      </c>
      <c r="K77" s="17"/>
      <c r="L77" s="17"/>
      <c r="M77" s="17">
        <v>10</v>
      </c>
      <c r="N77" s="17" t="s">
        <v>696</v>
      </c>
      <c r="O77" s="10" t="s">
        <v>701</v>
      </c>
      <c r="P77" s="10" t="s">
        <v>447</v>
      </c>
      <c r="Q77" s="12">
        <f>(J77*0.8+250)*1.25</f>
        <v>510.5</v>
      </c>
      <c r="R77" s="13">
        <f>J77*0.8*0.15/G77</f>
        <v>31.680000000000003</v>
      </c>
      <c r="S77" s="13">
        <f>J77*0.8*0.05/G77</f>
        <v>10.56</v>
      </c>
      <c r="T77" s="13">
        <f>J77*0.8*0.1/G77</f>
        <v>21.12</v>
      </c>
      <c r="U77" s="13">
        <f>J77*0.8*0.075/G77</f>
        <v>15.840000000000002</v>
      </c>
      <c r="V77" s="12">
        <f>(R77+65)*1.25+K77+M77*1.25</f>
        <v>133.35000000000002</v>
      </c>
      <c r="W77" s="12">
        <v>140</v>
      </c>
      <c r="X77" s="12">
        <f>(T77+52)*1.25+K77+M77*1.25</f>
        <v>103.9</v>
      </c>
      <c r="Y77" s="12">
        <f>(U77+41)*1.25+L77+M77*1.25</f>
        <v>83.550000000000011</v>
      </c>
      <c r="Z77" s="12">
        <f>(S77+30)*1.25+L77+M77*1.25</f>
        <v>63.2</v>
      </c>
      <c r="AB77" s="3" t="e">
        <f>#REF!*H77</f>
        <v>#REF!</v>
      </c>
    </row>
    <row r="78" spans="2:28" s="3" customFormat="1" ht="13" x14ac:dyDescent="0.3">
      <c r="B78" s="5" t="s">
        <v>57</v>
      </c>
      <c r="C78" s="5"/>
      <c r="D78" s="5"/>
      <c r="E78" s="5"/>
      <c r="F78" s="9">
        <f>C78+D78-E78</f>
        <v>0</v>
      </c>
      <c r="G78" s="10">
        <v>0.75</v>
      </c>
      <c r="H78" s="11">
        <v>200</v>
      </c>
      <c r="I78" s="17">
        <v>1.2</v>
      </c>
      <c r="J78" s="17">
        <f>H78*I78</f>
        <v>240</v>
      </c>
      <c r="K78" s="17">
        <v>16</v>
      </c>
      <c r="L78" s="17">
        <v>8</v>
      </c>
      <c r="M78" s="17"/>
      <c r="N78" s="17" t="s">
        <v>696</v>
      </c>
      <c r="O78" s="10" t="str">
        <f>SUBSTITUTE("Sverige","sverige","Sverige")</f>
        <v>Sverige</v>
      </c>
      <c r="P78" s="10" t="s">
        <v>466</v>
      </c>
      <c r="Q78" s="12">
        <f>(J78*0.8+250)*1.25</f>
        <v>552.5</v>
      </c>
      <c r="R78" s="13">
        <f>J78*0.8*0.15/G78</f>
        <v>38.4</v>
      </c>
      <c r="S78" s="13">
        <f>J78*0.8*0.05/G78</f>
        <v>12.800000000000002</v>
      </c>
      <c r="T78" s="13">
        <f>J78*0.8*0.1/G78</f>
        <v>25.600000000000005</v>
      </c>
      <c r="U78" s="13">
        <f>J78*0.8*0.075/G78</f>
        <v>19.2</v>
      </c>
      <c r="V78" s="12">
        <f>(R78+65)*1.25+K78+M78*1.25</f>
        <v>145.25</v>
      </c>
      <c r="W78" s="12">
        <v>180</v>
      </c>
      <c r="X78" s="12">
        <f>(T78+52)*1.25+K78+M78*1.25</f>
        <v>113.00000000000001</v>
      </c>
      <c r="Y78" s="12">
        <f>(U78+41)*1.25+L78+M78*1.25</f>
        <v>83.25</v>
      </c>
      <c r="Z78" s="12">
        <f>(S78+30)*1.25+L78+M78*1.25</f>
        <v>61.500000000000007</v>
      </c>
      <c r="AB78" s="3" t="e">
        <f>#REF!*H78</f>
        <v>#REF!</v>
      </c>
    </row>
    <row r="79" spans="2:28" s="3" customFormat="1" ht="13" x14ac:dyDescent="0.3">
      <c r="B79" s="5" t="s">
        <v>193</v>
      </c>
      <c r="C79" s="5"/>
      <c r="D79" s="5"/>
      <c r="E79" s="5"/>
      <c r="F79" s="9">
        <f>C79+D79-E79</f>
        <v>0</v>
      </c>
      <c r="G79" s="10">
        <v>0.75</v>
      </c>
      <c r="H79" s="11">
        <v>199</v>
      </c>
      <c r="I79" s="17">
        <v>1.2</v>
      </c>
      <c r="J79" s="17">
        <f>H79*I79</f>
        <v>238.79999999999998</v>
      </c>
      <c r="K79" s="17"/>
      <c r="L79" s="17"/>
      <c r="M79" s="17">
        <v>10</v>
      </c>
      <c r="N79" s="17" t="s">
        <v>696</v>
      </c>
      <c r="O79" s="10" t="s">
        <v>692</v>
      </c>
      <c r="P79" s="10" t="s">
        <v>295</v>
      </c>
      <c r="Q79" s="12">
        <f>(J79*0.8+250)*1.25</f>
        <v>551.29999999999995</v>
      </c>
      <c r="R79" s="13">
        <f>J79*0.8*0.15/G79</f>
        <v>38.207999999999998</v>
      </c>
      <c r="S79" s="13">
        <f>J79*0.8*0.05/G79</f>
        <v>12.735999999999999</v>
      </c>
      <c r="T79" s="13">
        <f>J79*0.8*0.1/G79</f>
        <v>25.471999999999998</v>
      </c>
      <c r="U79" s="13">
        <f>J79*0.8*0.075/G79</f>
        <v>19.103999999999999</v>
      </c>
      <c r="V79" s="12">
        <f>(R79+65)*1.25+K79+M79*1.25</f>
        <v>141.51</v>
      </c>
      <c r="W79" s="12">
        <v>150</v>
      </c>
      <c r="X79" s="12">
        <f>(T79+52)*1.25+K79+M79*1.25</f>
        <v>109.33999999999999</v>
      </c>
      <c r="Y79" s="12">
        <f>(U79+41)*1.25+L79+M79*1.25</f>
        <v>87.63</v>
      </c>
      <c r="Z79" s="12">
        <f>(S79+30)*1.25+L79+M79*1.25</f>
        <v>65.919999999999987</v>
      </c>
      <c r="AB79" s="3" t="e">
        <f>#REF!*H79</f>
        <v>#REF!</v>
      </c>
    </row>
    <row r="80" spans="2:28" ht="13" x14ac:dyDescent="0.3">
      <c r="B80" s="5" t="s">
        <v>192</v>
      </c>
      <c r="C80" s="5">
        <v>1</v>
      </c>
      <c r="D80" s="5"/>
      <c r="E80" s="5"/>
      <c r="F80" s="9">
        <f>C80+D80-E80</f>
        <v>1</v>
      </c>
      <c r="G80" s="10">
        <v>0.75</v>
      </c>
      <c r="H80" s="11">
        <v>199</v>
      </c>
      <c r="I80" s="17">
        <v>1.2</v>
      </c>
      <c r="J80" s="17">
        <f>H80*I80</f>
        <v>238.79999999999998</v>
      </c>
      <c r="K80" s="17"/>
      <c r="L80" s="17"/>
      <c r="M80" s="17">
        <v>10</v>
      </c>
      <c r="N80" s="17" t="s">
        <v>696</v>
      </c>
      <c r="O80" s="10" t="s">
        <v>692</v>
      </c>
      <c r="P80" s="10" t="s">
        <v>494</v>
      </c>
      <c r="Q80" s="12">
        <f>(J80*0.8+250)*1.25</f>
        <v>551.29999999999995</v>
      </c>
      <c r="R80" s="13">
        <f>J80*0.8*0.15/G80</f>
        <v>38.207999999999998</v>
      </c>
      <c r="S80" s="13">
        <f>J80*0.8*0.05/G80</f>
        <v>12.735999999999999</v>
      </c>
      <c r="T80" s="13">
        <f>J80*0.8*0.1/G80</f>
        <v>25.471999999999998</v>
      </c>
      <c r="U80" s="13">
        <f>J80*0.8*0.075/G80</f>
        <v>19.103999999999999</v>
      </c>
      <c r="V80" s="12">
        <f>(R80+65)*1.25+K80+M80*1.25</f>
        <v>141.51</v>
      </c>
      <c r="W80" s="12">
        <v>150</v>
      </c>
      <c r="X80" s="12">
        <f>(T80+52)*1.25+K80+M80*1.25</f>
        <v>109.33999999999999</v>
      </c>
      <c r="Y80" s="12">
        <f>(U80+41)*1.25+L80+M80*1.25</f>
        <v>87.63</v>
      </c>
      <c r="Z80" s="12">
        <f>(S80+30)*1.25+L80+M80*1.25</f>
        <v>65.919999999999987</v>
      </c>
      <c r="AA80" s="2"/>
      <c r="AB80" s="3" t="e">
        <f>#REF!*H80</f>
        <v>#REF!</v>
      </c>
    </row>
    <row r="81" spans="2:28" s="3" customFormat="1" ht="13" x14ac:dyDescent="0.3">
      <c r="B81" s="5" t="s">
        <v>109</v>
      </c>
      <c r="C81" s="5">
        <v>1</v>
      </c>
      <c r="D81" s="5"/>
      <c r="E81" s="5"/>
      <c r="F81" s="9">
        <f>C81+D81-E81</f>
        <v>1</v>
      </c>
      <c r="G81" s="10">
        <v>0.75</v>
      </c>
      <c r="H81" s="11">
        <v>225</v>
      </c>
      <c r="I81" s="17">
        <v>1.2</v>
      </c>
      <c r="J81" s="17">
        <f>H81*I81</f>
        <v>270</v>
      </c>
      <c r="K81" s="17"/>
      <c r="L81" s="17"/>
      <c r="M81" s="17">
        <v>10</v>
      </c>
      <c r="N81" s="17" t="s">
        <v>696</v>
      </c>
      <c r="O81" s="10" t="s">
        <v>692</v>
      </c>
      <c r="P81" s="10" t="s">
        <v>335</v>
      </c>
      <c r="Q81" s="12">
        <f>(J81*0.8+250)*1.25</f>
        <v>582.5</v>
      </c>
      <c r="R81" s="13">
        <f>J81*0.8*0.15/G81</f>
        <v>43.199999999999996</v>
      </c>
      <c r="S81" s="13">
        <f>J81*0.8*0.05/G81</f>
        <v>14.4</v>
      </c>
      <c r="T81" s="13">
        <f>J81*0.8*0.1/G81</f>
        <v>28.8</v>
      </c>
      <c r="U81" s="13">
        <f>J81*0.8*0.075/G81</f>
        <v>21.599999999999998</v>
      </c>
      <c r="V81" s="12">
        <f>(R81+65)*1.25+K81+M81*1.25</f>
        <v>147.75</v>
      </c>
      <c r="W81" s="12">
        <v>160</v>
      </c>
      <c r="X81" s="12">
        <f>(T81+52)*1.25+K81+M81*1.25</f>
        <v>113.5</v>
      </c>
      <c r="Y81" s="12">
        <f>(U81+41)*1.25+L81+M81*1.25</f>
        <v>90.75</v>
      </c>
      <c r="Z81" s="12">
        <f>(S81+30)*1.25+L81+M81*1.25</f>
        <v>68</v>
      </c>
      <c r="AB81" s="3" t="e">
        <f>#REF!*H81</f>
        <v>#REF!</v>
      </c>
    </row>
    <row r="82" spans="2:28" ht="13" x14ac:dyDescent="0.3">
      <c r="B82" s="5" t="s">
        <v>108</v>
      </c>
      <c r="C82" s="5">
        <v>1</v>
      </c>
      <c r="D82" s="5">
        <v>6</v>
      </c>
      <c r="E82" s="5">
        <v>7</v>
      </c>
      <c r="F82" s="9">
        <f>C82+D82-E82</f>
        <v>0</v>
      </c>
      <c r="G82" s="10">
        <v>0.75</v>
      </c>
      <c r="H82" s="11">
        <v>225</v>
      </c>
      <c r="I82" s="17">
        <v>1.2</v>
      </c>
      <c r="J82" s="17">
        <f>H82*I82</f>
        <v>270</v>
      </c>
      <c r="K82" s="17"/>
      <c r="L82" s="17"/>
      <c r="M82" s="17">
        <v>10</v>
      </c>
      <c r="N82" s="17" t="s">
        <v>696</v>
      </c>
      <c r="O82" s="10" t="s">
        <v>692</v>
      </c>
      <c r="P82" s="10" t="s">
        <v>334</v>
      </c>
      <c r="Q82" s="12">
        <f>(J82*0.8+250)*1.25</f>
        <v>582.5</v>
      </c>
      <c r="R82" s="13">
        <f>J82*0.8*0.15/G82</f>
        <v>43.199999999999996</v>
      </c>
      <c r="S82" s="13">
        <f>J82*0.8*0.05/G82</f>
        <v>14.4</v>
      </c>
      <c r="T82" s="13">
        <f>J82*0.8*0.1/G82</f>
        <v>28.8</v>
      </c>
      <c r="U82" s="13">
        <f>J82*0.8*0.075/G82</f>
        <v>21.599999999999998</v>
      </c>
      <c r="V82" s="12">
        <f>(R82+65)*1.25+K82+M82*1.25</f>
        <v>147.75</v>
      </c>
      <c r="W82" s="12">
        <v>160</v>
      </c>
      <c r="X82" s="12">
        <f>(T82+52)*1.25+K82+M82*1.25</f>
        <v>113.5</v>
      </c>
      <c r="Y82" s="12">
        <f>(U82+41)*1.25+L82+M82*1.25</f>
        <v>90.75</v>
      </c>
      <c r="Z82" s="12">
        <f>(S82+30)*1.25+L82+M82*1.25</f>
        <v>68</v>
      </c>
      <c r="AA82" s="2"/>
      <c r="AB82" s="3" t="e">
        <f>#REF!*H82</f>
        <v>#REF!</v>
      </c>
    </row>
    <row r="83" spans="2:28" s="3" customFormat="1" ht="13" x14ac:dyDescent="0.3">
      <c r="B83" s="5" t="s">
        <v>111</v>
      </c>
      <c r="C83" s="5">
        <v>1</v>
      </c>
      <c r="D83" s="5"/>
      <c r="E83" s="5"/>
      <c r="F83" s="9">
        <f>C83+D83-E83</f>
        <v>1</v>
      </c>
      <c r="G83" s="10">
        <v>0.75</v>
      </c>
      <c r="H83" s="11">
        <v>294</v>
      </c>
      <c r="I83" s="17">
        <v>1.2</v>
      </c>
      <c r="J83" s="17">
        <f>H83*I83</f>
        <v>352.8</v>
      </c>
      <c r="K83" s="17"/>
      <c r="L83" s="17"/>
      <c r="M83" s="17">
        <v>10</v>
      </c>
      <c r="N83" s="17" t="s">
        <v>696</v>
      </c>
      <c r="O83" s="10" t="s">
        <v>692</v>
      </c>
      <c r="P83" s="10" t="s">
        <v>336</v>
      </c>
      <c r="Q83" s="12">
        <f>(J83*0.8+250)*1.25</f>
        <v>665.3</v>
      </c>
      <c r="R83" s="13">
        <f>J83*0.8*0.15/G83</f>
        <v>56.448</v>
      </c>
      <c r="S83" s="13">
        <f>J83*0.8*0.05/G83</f>
        <v>18.816000000000003</v>
      </c>
      <c r="T83" s="13">
        <f>J83*0.8*0.1/G83</f>
        <v>37.632000000000005</v>
      </c>
      <c r="U83" s="13">
        <f>J83*0.8*0.075/G83</f>
        <v>28.224</v>
      </c>
      <c r="V83" s="12">
        <f>(R83+65)*1.25+K83+M83*1.25</f>
        <v>164.31</v>
      </c>
      <c r="W83" s="12">
        <v>180</v>
      </c>
      <c r="X83" s="12">
        <f>(T83+52)*1.25+K83+M83*1.25</f>
        <v>124.54</v>
      </c>
      <c r="Y83" s="12">
        <f>(U83+41)*1.25+L83+M83*1.25</f>
        <v>99.03</v>
      </c>
      <c r="Z83" s="12">
        <f>(S83+30)*1.25+L83+M83*1.25</f>
        <v>73.52000000000001</v>
      </c>
      <c r="AB83" s="3" t="e">
        <f>#REF!*H83</f>
        <v>#REF!</v>
      </c>
    </row>
    <row r="84" spans="2:28" s="3" customFormat="1" ht="13" x14ac:dyDescent="0.3">
      <c r="B84" s="5" t="s">
        <v>852</v>
      </c>
      <c r="C84" s="5"/>
      <c r="D84" s="5">
        <v>2</v>
      </c>
      <c r="E84" s="5">
        <v>1</v>
      </c>
      <c r="F84" s="9">
        <f>C84+D84-E84</f>
        <v>1</v>
      </c>
      <c r="G84" s="10">
        <v>0.75</v>
      </c>
      <c r="H84" s="11">
        <v>189</v>
      </c>
      <c r="I84" s="17">
        <v>1</v>
      </c>
      <c r="J84" s="17">
        <f>H84*I84</f>
        <v>189</v>
      </c>
      <c r="K84" s="17"/>
      <c r="L84" s="17"/>
      <c r="M84" s="17"/>
      <c r="N84" s="17" t="s">
        <v>859</v>
      </c>
      <c r="O84" s="10" t="s">
        <v>876</v>
      </c>
      <c r="P84" s="10"/>
      <c r="Q84" s="12">
        <f>(J84*0.8+250)*1.25</f>
        <v>501.50000000000006</v>
      </c>
      <c r="R84" s="13">
        <f>J84*0.8*0.15/G84</f>
        <v>30.240000000000006</v>
      </c>
      <c r="S84" s="13">
        <f>J84*0.8*0.05/G84</f>
        <v>10.080000000000002</v>
      </c>
      <c r="T84" s="13">
        <f>J84*0.8*0.1/G84</f>
        <v>20.160000000000004</v>
      </c>
      <c r="U84" s="13">
        <f>J84*0.8*0.075/G84</f>
        <v>15.120000000000003</v>
      </c>
      <c r="V84" s="12">
        <f>(R84+65)*1.25+K84+M84*1.25</f>
        <v>119.05000000000001</v>
      </c>
      <c r="W84" s="12">
        <v>130</v>
      </c>
      <c r="X84" s="12">
        <f>(T84+52)*1.25+K84+M84*1.25</f>
        <v>90.199999999999989</v>
      </c>
      <c r="Y84" s="12">
        <f>(U84+41)*1.25+L84+M84*1.25</f>
        <v>70.150000000000006</v>
      </c>
      <c r="Z84" s="12">
        <f>(S84+30)*1.25+L84+M84*1.25</f>
        <v>50.099999999999994</v>
      </c>
      <c r="AB84" s="3" t="e">
        <f>#REF!*H84</f>
        <v>#REF!</v>
      </c>
    </row>
    <row r="85" spans="2:28" s="3" customFormat="1" ht="13" x14ac:dyDescent="0.3">
      <c r="B85" s="5" t="s">
        <v>486</v>
      </c>
      <c r="C85" s="5"/>
      <c r="D85" s="5"/>
      <c r="E85" s="5"/>
      <c r="F85" s="9">
        <f>C85+D85-E85</f>
        <v>0</v>
      </c>
      <c r="G85" s="10">
        <v>0.75</v>
      </c>
      <c r="H85" s="11">
        <v>369</v>
      </c>
      <c r="I85" s="17">
        <v>1.2</v>
      </c>
      <c r="J85" s="17">
        <f>H85*I85</f>
        <v>442.8</v>
      </c>
      <c r="K85" s="17"/>
      <c r="L85" s="17"/>
      <c r="M85" s="17">
        <v>10</v>
      </c>
      <c r="N85" s="17" t="s">
        <v>696</v>
      </c>
      <c r="O85" s="10" t="s">
        <v>697</v>
      </c>
      <c r="P85" s="10" t="s">
        <v>501</v>
      </c>
      <c r="Q85" s="12">
        <f>(J85*0.8+250)*1.25</f>
        <v>755.3</v>
      </c>
      <c r="R85" s="13">
        <f>J85*0.8*0.15/G85</f>
        <v>70.847999999999999</v>
      </c>
      <c r="S85" s="13">
        <f>J85*0.8*0.05/G85</f>
        <v>23.616</v>
      </c>
      <c r="T85" s="13">
        <f>J85*0.8*0.1/G85</f>
        <v>47.231999999999999</v>
      </c>
      <c r="U85" s="13">
        <f>J85*0.8*0.075/G85</f>
        <v>35.423999999999999</v>
      </c>
      <c r="V85" s="12">
        <f>(R85+65)*1.25+K85+M85*1.25</f>
        <v>182.31</v>
      </c>
      <c r="W85" s="12">
        <v>200</v>
      </c>
      <c r="X85" s="12">
        <f>(T85+52)*1.25+K85+M85*1.25</f>
        <v>136.54</v>
      </c>
      <c r="Y85" s="12">
        <f>(U85+41)*1.25+L85+M85*1.25</f>
        <v>108.03</v>
      </c>
      <c r="Z85" s="12">
        <f>(S85+30)*1.25+L85+M85*1.25</f>
        <v>79.52</v>
      </c>
      <c r="AB85" s="3" t="e">
        <f>#REF!*H85</f>
        <v>#REF!</v>
      </c>
    </row>
    <row r="86" spans="2:28" s="46" customFormat="1" ht="18.5" x14ac:dyDescent="0.45">
      <c r="B86" s="53" t="s">
        <v>776</v>
      </c>
      <c r="C86" s="53"/>
      <c r="D86" s="53"/>
      <c r="E86" s="53"/>
      <c r="F86" s="47"/>
      <c r="G86" s="54"/>
      <c r="H86" s="55"/>
      <c r="I86" s="56"/>
      <c r="J86" s="56"/>
      <c r="K86" s="56"/>
      <c r="L86" s="56"/>
      <c r="M86" s="56"/>
      <c r="N86" s="56"/>
      <c r="O86" s="54"/>
      <c r="P86" s="54"/>
      <c r="Q86" s="57"/>
      <c r="R86" s="58"/>
      <c r="S86" s="58"/>
      <c r="T86" s="58"/>
      <c r="U86" s="58"/>
      <c r="V86" s="57"/>
      <c r="W86" s="57"/>
      <c r="X86" s="57"/>
      <c r="Y86" s="57"/>
      <c r="Z86" s="57"/>
    </row>
    <row r="87" spans="2:28" s="3" customFormat="1" ht="13" x14ac:dyDescent="0.3">
      <c r="B87" s="5" t="s">
        <v>717</v>
      </c>
      <c r="C87" s="5"/>
      <c r="D87" s="5">
        <v>6</v>
      </c>
      <c r="E87" s="5">
        <v>2</v>
      </c>
      <c r="F87" s="9">
        <f>C87+D87-E87</f>
        <v>4</v>
      </c>
      <c r="G87" s="10">
        <v>0.75</v>
      </c>
      <c r="H87" s="11">
        <v>99</v>
      </c>
      <c r="I87" s="17">
        <v>1.2</v>
      </c>
      <c r="J87" s="17">
        <f>H87*I87</f>
        <v>118.8</v>
      </c>
      <c r="K87" s="17"/>
      <c r="L87" s="17"/>
      <c r="M87" s="17"/>
      <c r="N87" s="17" t="s">
        <v>776</v>
      </c>
      <c r="O87" s="10" t="s">
        <v>693</v>
      </c>
      <c r="P87" s="10" t="s">
        <v>780</v>
      </c>
      <c r="Q87" s="12">
        <f>(J87*0.8+250)*1.25</f>
        <v>431.3</v>
      </c>
      <c r="R87" s="13">
        <f>J87*0.8*0.15/G87</f>
        <v>19.007999999999999</v>
      </c>
      <c r="S87" s="13">
        <f>J87*0.8*0.05/G87</f>
        <v>6.3360000000000012</v>
      </c>
      <c r="T87" s="13">
        <f>J87*0.8*0.1/G87</f>
        <v>12.672000000000002</v>
      </c>
      <c r="U87" s="13">
        <f>J87*0.8*0.075/G87</f>
        <v>9.5039999999999996</v>
      </c>
      <c r="V87" s="12">
        <f>(R87+65)*1.25+K87+M87*1.25</f>
        <v>105.00999999999999</v>
      </c>
      <c r="W87" s="12">
        <v>120</v>
      </c>
      <c r="X87" s="12">
        <f>(T87+52)*1.25+K87+M87*1.25</f>
        <v>80.84</v>
      </c>
      <c r="Y87" s="12">
        <f>(U87+41)*1.25+L87+M87*1.25</f>
        <v>63.129999999999995</v>
      </c>
      <c r="Z87" s="12">
        <f>(S87+30)*1.25+L87+M87*1.25</f>
        <v>45.42</v>
      </c>
      <c r="AB87" s="3" t="e">
        <f>#REF!*H87</f>
        <v>#REF!</v>
      </c>
    </row>
    <row r="88" spans="2:28" s="3" customFormat="1" x14ac:dyDescent="0.35">
      <c r="B88" s="5" t="s">
        <v>668</v>
      </c>
      <c r="C88" s="5">
        <v>12</v>
      </c>
      <c r="D88" s="5"/>
      <c r="E88" s="5">
        <v>7</v>
      </c>
      <c r="F88" s="9">
        <f>C88+D88-E88</f>
        <v>5</v>
      </c>
      <c r="G88" s="10">
        <v>0.75</v>
      </c>
      <c r="H88" s="11">
        <v>128</v>
      </c>
      <c r="I88" s="17">
        <v>1.2</v>
      </c>
      <c r="J88" s="17">
        <f>H88*I88</f>
        <v>153.6</v>
      </c>
      <c r="K88" s="17"/>
      <c r="L88" s="17"/>
      <c r="M88" s="17"/>
      <c r="N88" s="17" t="s">
        <v>691</v>
      </c>
      <c r="O88" s="10" t="s">
        <v>687</v>
      </c>
      <c r="P88" s="10"/>
      <c r="Q88" s="12">
        <f>(J88*0.8+250)*1.25</f>
        <v>466.1</v>
      </c>
      <c r="R88" s="13">
        <f>J88*0.8*0.15/G88</f>
        <v>24.575999999999997</v>
      </c>
      <c r="S88" s="13">
        <f>J88*0.8*0.05/G88</f>
        <v>8.1920000000000002</v>
      </c>
      <c r="T88" s="13">
        <f>J88*0.8*0.1/G88</f>
        <v>16.384</v>
      </c>
      <c r="U88" s="13">
        <f>J88*0.8*0.075/G88</f>
        <v>12.287999999999998</v>
      </c>
      <c r="V88" s="12">
        <f>(R88+65)*1.25+K88+M88*1.25</f>
        <v>111.97</v>
      </c>
      <c r="W88" s="12">
        <v>120</v>
      </c>
      <c r="X88" s="12">
        <f>(T88+52)*1.25+K88+M88*1.25</f>
        <v>85.48</v>
      </c>
      <c r="Y88" s="12">
        <f>(U88+41)*1.25+L88+M88*1.25</f>
        <v>66.61</v>
      </c>
      <c r="Z88" s="12">
        <f>(S88+30)*1.25+L88+M88*1.25</f>
        <v>47.74</v>
      </c>
      <c r="AA88"/>
      <c r="AB88" s="3" t="e">
        <f>#REF!*H88</f>
        <v>#REF!</v>
      </c>
    </row>
    <row r="89" spans="2:28" s="3" customFormat="1" ht="13" x14ac:dyDescent="0.3">
      <c r="B89" s="5" t="s">
        <v>644</v>
      </c>
      <c r="C89" s="5">
        <v>3</v>
      </c>
      <c r="D89" s="5"/>
      <c r="E89" s="5"/>
      <c r="F89" s="9">
        <f>C89+D89-E89</f>
        <v>3</v>
      </c>
      <c r="G89" s="10">
        <v>0.75</v>
      </c>
      <c r="H89" s="11">
        <v>149</v>
      </c>
      <c r="I89" s="17">
        <v>1.2</v>
      </c>
      <c r="J89" s="17">
        <f>H89*I89</f>
        <v>178.79999999999998</v>
      </c>
      <c r="K89" s="17"/>
      <c r="L89" s="17"/>
      <c r="M89" s="17">
        <v>10</v>
      </c>
      <c r="N89" s="17" t="s">
        <v>691</v>
      </c>
      <c r="O89" s="10" t="s">
        <v>687</v>
      </c>
      <c r="P89" s="10"/>
      <c r="Q89" s="12">
        <f>(J89*0.8+250)*1.25</f>
        <v>491.29999999999995</v>
      </c>
      <c r="R89" s="13">
        <f>J89*0.8*0.15/G89</f>
        <v>28.608000000000001</v>
      </c>
      <c r="S89" s="13">
        <f>J89*0.8*0.05/G89</f>
        <v>9.5359999999999996</v>
      </c>
      <c r="T89" s="13">
        <f>J89*0.8*0.1/G89</f>
        <v>19.071999999999999</v>
      </c>
      <c r="U89" s="13">
        <f>J89*0.8*0.075/G89</f>
        <v>14.304</v>
      </c>
      <c r="V89" s="12">
        <f>(R89+65)*1.25+K89+M89*1.25</f>
        <v>129.51</v>
      </c>
      <c r="W89" s="12">
        <v>140</v>
      </c>
      <c r="X89" s="12">
        <f>(T89+52)*1.25+K89+M89*1.25</f>
        <v>101.34</v>
      </c>
      <c r="Y89" s="12">
        <f>(U89+41)*1.25+L89+M89*1.25</f>
        <v>81.63</v>
      </c>
      <c r="Z89" s="12">
        <f>(S89+30)*1.25+L89+M89*1.25</f>
        <v>61.92</v>
      </c>
      <c r="AB89" s="3" t="e">
        <f>#REF!*H89</f>
        <v>#REF!</v>
      </c>
    </row>
    <row r="90" spans="2:28" x14ac:dyDescent="0.35">
      <c r="B90" s="5" t="s">
        <v>50</v>
      </c>
      <c r="C90" s="5">
        <v>1</v>
      </c>
      <c r="D90" s="5"/>
      <c r="E90" s="5"/>
      <c r="F90" s="9">
        <f>C90+D90-E90</f>
        <v>1</v>
      </c>
      <c r="G90" s="10">
        <v>0.75</v>
      </c>
      <c r="H90" s="11">
        <v>349</v>
      </c>
      <c r="I90" s="17">
        <v>1.2</v>
      </c>
      <c r="J90" s="17">
        <f>H90*I90</f>
        <v>418.8</v>
      </c>
      <c r="K90" s="17">
        <v>16</v>
      </c>
      <c r="L90" s="17">
        <v>8</v>
      </c>
      <c r="M90" s="17"/>
      <c r="N90" s="17" t="s">
        <v>691</v>
      </c>
      <c r="O90" s="10" t="s">
        <v>687</v>
      </c>
      <c r="P90" s="10" t="s">
        <v>422</v>
      </c>
      <c r="Q90" s="12">
        <f>(J90*0.8+250)*1.25</f>
        <v>731.3</v>
      </c>
      <c r="R90" s="13">
        <f>J90*0.8*0.15/G90</f>
        <v>67.007999999999996</v>
      </c>
      <c r="S90" s="13">
        <f>J90*0.8*0.05/G90</f>
        <v>22.336000000000002</v>
      </c>
      <c r="T90" s="13">
        <f>J90*0.8*0.1/G90</f>
        <v>44.672000000000004</v>
      </c>
      <c r="U90" s="13">
        <f>J90*0.8*0.075/G90</f>
        <v>33.503999999999998</v>
      </c>
      <c r="V90" s="12">
        <f>(R90+65)*1.25+K90+M90*1.25</f>
        <v>181.01</v>
      </c>
      <c r="W90" s="12">
        <v>200</v>
      </c>
      <c r="X90" s="12">
        <f>(T90+52)*1.25+K90+M90*1.25</f>
        <v>136.84</v>
      </c>
      <c r="Y90" s="12">
        <f>(U90+41)*1.25+L90+M90*1.25</f>
        <v>101.13</v>
      </c>
      <c r="Z90" s="12">
        <f>(S90+30)*1.25+L90+M90*1.25</f>
        <v>73.42</v>
      </c>
      <c r="AB90" s="3" t="e">
        <f>#REF!*H90</f>
        <v>#REF!</v>
      </c>
    </row>
    <row r="91" spans="2:28" ht="13" hidden="1" x14ac:dyDescent="0.3">
      <c r="B91" s="5" t="s">
        <v>77</v>
      </c>
      <c r="C91" s="5"/>
      <c r="D91" s="5"/>
      <c r="E91" s="5"/>
      <c r="F91" s="9">
        <f>C91+D91-E91</f>
        <v>0</v>
      </c>
      <c r="G91" s="10">
        <v>0.75</v>
      </c>
      <c r="H91" s="11">
        <v>145</v>
      </c>
      <c r="I91" s="17">
        <v>1</v>
      </c>
      <c r="J91" s="17">
        <f>H91*I91</f>
        <v>145</v>
      </c>
      <c r="K91" s="17"/>
      <c r="L91" s="17"/>
      <c r="M91" s="17"/>
      <c r="N91" s="17"/>
      <c r="O91" s="10"/>
      <c r="P91" s="10"/>
      <c r="Q91" s="12">
        <f>(J91*0.8+250)*1.25</f>
        <v>457.5</v>
      </c>
      <c r="R91" s="13">
        <f>J91*0.8*0.15/G91</f>
        <v>23.2</v>
      </c>
      <c r="S91" s="13">
        <f>J91*0.8*0.05/G91</f>
        <v>7.7333333333333343</v>
      </c>
      <c r="T91" s="13">
        <f>J91*0.8*0.1/G91</f>
        <v>15.466666666666669</v>
      </c>
      <c r="U91" s="13">
        <f>J91*0.8*0.075/G91</f>
        <v>11.6</v>
      </c>
      <c r="V91" s="12">
        <f>(R91+65)*1.25+K91+M91*1.25</f>
        <v>110.25</v>
      </c>
      <c r="W91" s="12"/>
      <c r="X91" s="12">
        <f>(T91+52)*1.25+K91+M91*1.25</f>
        <v>84.333333333333343</v>
      </c>
      <c r="Y91" s="12">
        <f>(U91+41)*1.25+L91+M91*1.25</f>
        <v>65.75</v>
      </c>
      <c r="Z91" s="12">
        <f>(S91+30)*1.25+L91+M91*1.25</f>
        <v>47.166666666666671</v>
      </c>
      <c r="AA91" s="2"/>
      <c r="AB91" s="3" t="e">
        <f>#REF!*H91</f>
        <v>#REF!</v>
      </c>
    </row>
    <row r="92" spans="2:28" ht="13" hidden="1" x14ac:dyDescent="0.3">
      <c r="B92" s="5" t="s">
        <v>43</v>
      </c>
      <c r="C92" s="5"/>
      <c r="D92" s="5"/>
      <c r="E92" s="5"/>
      <c r="F92" s="9">
        <f>C92+D92-E92</f>
        <v>0</v>
      </c>
      <c r="G92" s="10">
        <v>0.75</v>
      </c>
      <c r="H92" s="11">
        <v>195</v>
      </c>
      <c r="I92" s="17">
        <v>1</v>
      </c>
      <c r="J92" s="17">
        <f>H92*I92</f>
        <v>195</v>
      </c>
      <c r="K92" s="17"/>
      <c r="L92" s="17"/>
      <c r="M92" s="17"/>
      <c r="N92" s="17"/>
      <c r="O92" s="10"/>
      <c r="P92" s="10"/>
      <c r="Q92" s="12">
        <f>(J92*0.8+250)*1.25</f>
        <v>507.5</v>
      </c>
      <c r="R92" s="13">
        <f>J92*0.8*0.15/G92</f>
        <v>31.2</v>
      </c>
      <c r="S92" s="13">
        <f>J92*0.8*0.05/G92</f>
        <v>10.4</v>
      </c>
      <c r="T92" s="13">
        <f>J92*0.8*0.1/G92</f>
        <v>20.8</v>
      </c>
      <c r="U92" s="13">
        <f>J92*0.8*0.075/G92</f>
        <v>15.6</v>
      </c>
      <c r="V92" s="12">
        <f>(R92+65)*1.25+K92+M92*1.25</f>
        <v>120.25</v>
      </c>
      <c r="W92" s="12"/>
      <c r="X92" s="12">
        <f>(T92+52)*1.25+K92+M92*1.25</f>
        <v>91</v>
      </c>
      <c r="Y92" s="12">
        <f>(U92+41)*1.25+L92+M92*1.25</f>
        <v>70.75</v>
      </c>
      <c r="Z92" s="12">
        <f>(S92+30)*1.25+L92+M92*1.25</f>
        <v>50.5</v>
      </c>
      <c r="AA92" s="2"/>
      <c r="AB92" s="3" t="e">
        <f>#REF!*H92</f>
        <v>#REF!</v>
      </c>
    </row>
    <row r="93" spans="2:28" s="3" customFormat="1" ht="13" x14ac:dyDescent="0.3">
      <c r="B93" s="5" t="s">
        <v>102</v>
      </c>
      <c r="C93" s="5">
        <v>4</v>
      </c>
      <c r="D93" s="5"/>
      <c r="E93" s="5"/>
      <c r="F93" s="9">
        <f>C93+D93-E93</f>
        <v>4</v>
      </c>
      <c r="G93" s="10">
        <v>0.5</v>
      </c>
      <c r="H93" s="11">
        <v>299</v>
      </c>
      <c r="I93" s="17">
        <v>1.2</v>
      </c>
      <c r="J93" s="17">
        <f>H93*I93</f>
        <v>358.8</v>
      </c>
      <c r="K93" s="17">
        <v>16</v>
      </c>
      <c r="L93" s="17">
        <v>8</v>
      </c>
      <c r="M93" s="17"/>
      <c r="N93" s="17" t="s">
        <v>691</v>
      </c>
      <c r="O93" s="10" t="s">
        <v>687</v>
      </c>
      <c r="P93" s="10"/>
      <c r="Q93" s="12">
        <f>(J93*0.8+250)*1.25</f>
        <v>671.3</v>
      </c>
      <c r="R93" s="13">
        <f>J93*0.8*0.15/G93</f>
        <v>86.112000000000009</v>
      </c>
      <c r="S93" s="13">
        <f>J93*0.8*0.05/G93</f>
        <v>28.704000000000004</v>
      </c>
      <c r="T93" s="13">
        <f>J93*0.8*0.1/G93</f>
        <v>57.408000000000008</v>
      </c>
      <c r="U93" s="13">
        <f>J93*0.8*0.075/G93</f>
        <v>43.056000000000004</v>
      </c>
      <c r="V93" s="12">
        <f>(R93+65)*1.25+K93+M93*1.25</f>
        <v>204.89000000000004</v>
      </c>
      <c r="W93" s="12">
        <v>220</v>
      </c>
      <c r="X93" s="12">
        <f>(T93+52)*1.25+K93+M93*1.25</f>
        <v>152.76000000000002</v>
      </c>
      <c r="Y93" s="12">
        <f>(U93+41)*1.25+L93+M93*1.25</f>
        <v>113.07000000000002</v>
      </c>
      <c r="Z93" s="12">
        <f>(S93+30)*1.25+L93+M93*1.25</f>
        <v>81.38000000000001</v>
      </c>
      <c r="AB93" s="3" t="e">
        <f>#REF!*H93</f>
        <v>#REF!</v>
      </c>
    </row>
    <row r="94" spans="2:28" s="3" customFormat="1" ht="13" x14ac:dyDescent="0.3">
      <c r="B94" s="6" t="s">
        <v>196</v>
      </c>
      <c r="C94" s="6">
        <v>1</v>
      </c>
      <c r="D94" s="6">
        <v>6</v>
      </c>
      <c r="E94" s="6"/>
      <c r="F94" s="9">
        <f>C94+D94-E94</f>
        <v>7</v>
      </c>
      <c r="G94" s="10">
        <v>0.75</v>
      </c>
      <c r="H94" s="11">
        <v>159</v>
      </c>
      <c r="I94" s="17">
        <v>1.2</v>
      </c>
      <c r="J94" s="17">
        <f>H94*I94</f>
        <v>190.79999999999998</v>
      </c>
      <c r="K94" s="17"/>
      <c r="L94" s="17"/>
      <c r="M94" s="17"/>
      <c r="N94" s="17" t="s">
        <v>691</v>
      </c>
      <c r="O94" s="10" t="s">
        <v>698</v>
      </c>
      <c r="P94" s="10" t="s">
        <v>289</v>
      </c>
      <c r="Q94" s="12">
        <f>(J94*0.8+250)*1.25</f>
        <v>503.29999999999995</v>
      </c>
      <c r="R94" s="13">
        <f>J94*0.8*0.15/G94</f>
        <v>30.527999999999995</v>
      </c>
      <c r="S94" s="13">
        <f>J94*0.8*0.05/G94</f>
        <v>10.176</v>
      </c>
      <c r="T94" s="13">
        <f>J94*0.8*0.1/G94</f>
        <v>20.352</v>
      </c>
      <c r="U94" s="13">
        <f>J94*0.8*0.075/G94</f>
        <v>15.263999999999998</v>
      </c>
      <c r="V94" s="12">
        <f>(R94+65)*1.25+K94+M94*1.25</f>
        <v>119.41</v>
      </c>
      <c r="W94" s="12">
        <v>120</v>
      </c>
      <c r="X94" s="12">
        <f>(T94+52)*1.25+K94+M94*1.25</f>
        <v>90.44</v>
      </c>
      <c r="Y94" s="12">
        <f>(U94+41)*1.25+L94+M94*1.25</f>
        <v>70.33</v>
      </c>
      <c r="Z94" s="12">
        <f>(S94+30)*1.25+L94+M94*1.25</f>
        <v>50.22</v>
      </c>
      <c r="AB94" s="3" t="e">
        <f>#REF!*H94</f>
        <v>#REF!</v>
      </c>
    </row>
    <row r="95" spans="2:28" s="3" customFormat="1" x14ac:dyDescent="0.35">
      <c r="B95" s="5" t="s">
        <v>100</v>
      </c>
      <c r="C95" s="5">
        <v>2</v>
      </c>
      <c r="D95" s="5"/>
      <c r="E95" s="5">
        <v>1</v>
      </c>
      <c r="F95" s="9">
        <f>C95+D95-E95</f>
        <v>1</v>
      </c>
      <c r="G95" s="10">
        <v>0.75</v>
      </c>
      <c r="H95" s="11">
        <f>1.1*129</f>
        <v>141.9</v>
      </c>
      <c r="I95" s="17">
        <v>1.1000000000000001</v>
      </c>
      <c r="J95" s="17">
        <f>H95*I95</f>
        <v>156.09000000000003</v>
      </c>
      <c r="K95" s="17"/>
      <c r="L95" s="17"/>
      <c r="M95" s="17"/>
      <c r="N95" s="17" t="s">
        <v>691</v>
      </c>
      <c r="O95" s="10" t="s">
        <v>698</v>
      </c>
      <c r="P95" s="10" t="s">
        <v>356</v>
      </c>
      <c r="Q95" s="12">
        <f>(J95*0.8+250)*1.25</f>
        <v>468.59000000000003</v>
      </c>
      <c r="R95" s="13">
        <f>J95*0.8*0.15/G95</f>
        <v>24.974400000000003</v>
      </c>
      <c r="S95" s="13">
        <f>J95*0.8*0.05/G95</f>
        <v>8.3248000000000015</v>
      </c>
      <c r="T95" s="13">
        <f>J95*0.8*0.1/G95</f>
        <v>16.649600000000003</v>
      </c>
      <c r="U95" s="13">
        <f>J95*0.8*0.075/G95</f>
        <v>12.487200000000001</v>
      </c>
      <c r="V95" s="12">
        <f>(R95+65)*1.25+K95+M95*1.25</f>
        <v>112.468</v>
      </c>
      <c r="W95" s="12">
        <v>120</v>
      </c>
      <c r="X95" s="12">
        <f>(T95+52)*1.25+K95+M95*1.25</f>
        <v>85.812000000000012</v>
      </c>
      <c r="Y95" s="12">
        <f>(U95+41)*1.25+L95+M95*1.25</f>
        <v>66.859000000000009</v>
      </c>
      <c r="Z95" s="12">
        <f>(S95+30)*1.25+L95+M95*1.25</f>
        <v>47.906000000000006</v>
      </c>
      <c r="AA95" s="8"/>
      <c r="AB95" s="3" t="e">
        <f>#REF!*H95</f>
        <v>#REF!</v>
      </c>
    </row>
    <row r="96" spans="2:28" ht="13" x14ac:dyDescent="0.3">
      <c r="B96" s="6" t="s">
        <v>822</v>
      </c>
      <c r="C96" s="6"/>
      <c r="D96" s="6">
        <v>2</v>
      </c>
      <c r="E96" s="6"/>
      <c r="F96" s="9">
        <f>C96+D96-E96</f>
        <v>2</v>
      </c>
      <c r="G96" s="10">
        <v>0.75</v>
      </c>
      <c r="H96" s="11">
        <v>189</v>
      </c>
      <c r="I96" s="17">
        <v>1.2</v>
      </c>
      <c r="J96" s="17">
        <f>H96*I96</f>
        <v>226.79999999999998</v>
      </c>
      <c r="K96" s="17"/>
      <c r="L96" s="17"/>
      <c r="M96" s="17"/>
      <c r="N96" s="17" t="s">
        <v>776</v>
      </c>
      <c r="O96" s="10" t="s">
        <v>870</v>
      </c>
      <c r="P96" s="10"/>
      <c r="Q96" s="12">
        <f>(J96*0.8+250)*1.25</f>
        <v>539.29999999999995</v>
      </c>
      <c r="R96" s="13">
        <f>J96*0.8*0.15/G96</f>
        <v>36.287999999999997</v>
      </c>
      <c r="S96" s="13">
        <f>J96*0.8*0.05/G96</f>
        <v>12.096000000000002</v>
      </c>
      <c r="T96" s="13">
        <f>J96*0.8*0.1/G96</f>
        <v>24.192000000000004</v>
      </c>
      <c r="U96" s="13">
        <f>J96*0.8*0.075/G96</f>
        <v>18.143999999999998</v>
      </c>
      <c r="V96" s="12">
        <f>(R96+65)*1.25+K96+M96*1.25</f>
        <v>126.61</v>
      </c>
      <c r="W96" s="12">
        <v>130</v>
      </c>
      <c r="X96" s="12">
        <f>(T96+52)*1.25+K96+M96*1.25</f>
        <v>95.240000000000009</v>
      </c>
      <c r="Y96" s="12">
        <f>(U96+41)*1.25+L96+M96*1.25</f>
        <v>73.929999999999993</v>
      </c>
      <c r="Z96" s="12">
        <f>(S96+30)*1.25+L96+M96*1.25</f>
        <v>52.620000000000005</v>
      </c>
      <c r="AA96" s="3"/>
      <c r="AB96" s="3" t="e">
        <f>#REF!*H96</f>
        <v>#REF!</v>
      </c>
    </row>
    <row r="97" spans="2:29" s="3" customFormat="1" ht="13" x14ac:dyDescent="0.3">
      <c r="B97" s="6" t="s">
        <v>829</v>
      </c>
      <c r="C97" s="6"/>
      <c r="D97" s="6">
        <v>2</v>
      </c>
      <c r="E97" s="6"/>
      <c r="F97" s="9">
        <f>C97+D97-E97</f>
        <v>2</v>
      </c>
      <c r="G97" s="10">
        <v>0.75</v>
      </c>
      <c r="H97" s="11">
        <v>189</v>
      </c>
      <c r="I97" s="17">
        <v>1.1000000000000001</v>
      </c>
      <c r="J97" s="17">
        <f>H97*I97</f>
        <v>207.9</v>
      </c>
      <c r="K97" s="17"/>
      <c r="L97" s="17"/>
      <c r="M97" s="17"/>
      <c r="N97" s="17" t="s">
        <v>776</v>
      </c>
      <c r="O97" s="10" t="s">
        <v>870</v>
      </c>
      <c r="P97" s="10"/>
      <c r="Q97" s="12">
        <f>(J97*0.8+250)*1.25</f>
        <v>520.40000000000009</v>
      </c>
      <c r="R97" s="13">
        <f>J97*0.8*0.15/G97</f>
        <v>33.264000000000003</v>
      </c>
      <c r="S97" s="13">
        <f>J97*0.8*0.05/G97</f>
        <v>11.088000000000001</v>
      </c>
      <c r="T97" s="13">
        <f>J97*0.8*0.1/G97</f>
        <v>22.176000000000002</v>
      </c>
      <c r="U97" s="13">
        <f>J97*0.8*0.075/G97</f>
        <v>16.632000000000001</v>
      </c>
      <c r="V97" s="12">
        <f>(R97+65)*1.25+K97+M97*1.25</f>
        <v>122.83000000000001</v>
      </c>
      <c r="W97" s="12">
        <v>130</v>
      </c>
      <c r="X97" s="12">
        <f>(T97+52)*1.25+K97+M97*1.25</f>
        <v>92.72</v>
      </c>
      <c r="Y97" s="12">
        <f>(U97+41)*1.25+L97+M97*1.25</f>
        <v>72.040000000000006</v>
      </c>
      <c r="Z97" s="12">
        <f>(S97+30)*1.25+L97+M97*1.25</f>
        <v>51.36</v>
      </c>
      <c r="AB97" s="3" t="e">
        <f>#REF!*H97</f>
        <v>#REF!</v>
      </c>
    </row>
    <row r="98" spans="2:29" s="3" customFormat="1" ht="13" x14ac:dyDescent="0.3">
      <c r="B98" s="5" t="s">
        <v>647</v>
      </c>
      <c r="C98" s="5">
        <v>4</v>
      </c>
      <c r="D98" s="5"/>
      <c r="E98" s="5">
        <v>1</v>
      </c>
      <c r="F98" s="9">
        <f>C98+D98-E98</f>
        <v>3</v>
      </c>
      <c r="G98" s="10">
        <v>0.75</v>
      </c>
      <c r="H98" s="11">
        <v>159</v>
      </c>
      <c r="I98" s="17">
        <v>1.2</v>
      </c>
      <c r="J98" s="17">
        <f>H98*I98</f>
        <v>190.79999999999998</v>
      </c>
      <c r="K98" s="17"/>
      <c r="L98" s="17"/>
      <c r="M98" s="17"/>
      <c r="N98" s="17" t="s">
        <v>691</v>
      </c>
      <c r="O98" s="10" t="s">
        <v>698</v>
      </c>
      <c r="P98" s="10"/>
      <c r="Q98" s="12">
        <f>(J98*0.8+250)*1.25</f>
        <v>503.29999999999995</v>
      </c>
      <c r="R98" s="13">
        <f>J98*0.8*0.15/G98</f>
        <v>30.527999999999995</v>
      </c>
      <c r="S98" s="13">
        <f>J98*0.8*0.05/G98</f>
        <v>10.176</v>
      </c>
      <c r="T98" s="13">
        <f>J98*0.8*0.1/G98</f>
        <v>20.352</v>
      </c>
      <c r="U98" s="13">
        <f>J98*0.8*0.075/G98</f>
        <v>15.263999999999998</v>
      </c>
      <c r="V98" s="12">
        <f>(R98+65)*1.25+K98+M98*1.25</f>
        <v>119.41</v>
      </c>
      <c r="W98" s="12">
        <v>120</v>
      </c>
      <c r="X98" s="12">
        <f>(T98+52)*1.25+K98+M98*1.25</f>
        <v>90.44</v>
      </c>
      <c r="Y98" s="12">
        <f>(U98+41)*1.25+L98+M98*1.25</f>
        <v>70.33</v>
      </c>
      <c r="Z98" s="12">
        <f>(S98+30)*1.25+L98+M98*1.25</f>
        <v>50.22</v>
      </c>
      <c r="AB98" s="3" t="e">
        <f>#REF!*H98</f>
        <v>#REF!</v>
      </c>
    </row>
    <row r="99" spans="2:29" s="3" customFormat="1" ht="13" x14ac:dyDescent="0.3">
      <c r="B99" s="5" t="s">
        <v>540</v>
      </c>
      <c r="C99" s="5"/>
      <c r="D99" s="5"/>
      <c r="E99" s="5"/>
      <c r="F99" s="9">
        <f>C99+D99-E99</f>
        <v>0</v>
      </c>
      <c r="G99" s="10">
        <v>0.75</v>
      </c>
      <c r="H99" s="11">
        <v>179</v>
      </c>
      <c r="I99" s="17">
        <v>1.2</v>
      </c>
      <c r="J99" s="17">
        <f>H99*I99</f>
        <v>214.79999999999998</v>
      </c>
      <c r="K99" s="17"/>
      <c r="L99" s="17"/>
      <c r="M99" s="17"/>
      <c r="N99" s="17" t="s">
        <v>691</v>
      </c>
      <c r="O99" s="10" t="s">
        <v>698</v>
      </c>
      <c r="P99" s="10" t="s">
        <v>578</v>
      </c>
      <c r="Q99" s="12">
        <f>(J99*0.8+250)*1.25</f>
        <v>527.30000000000007</v>
      </c>
      <c r="R99" s="13">
        <f>J99*0.8*0.15/G99</f>
        <v>34.368000000000002</v>
      </c>
      <c r="S99" s="13">
        <f>J99*0.8*0.05/G99</f>
        <v>11.456000000000001</v>
      </c>
      <c r="T99" s="13">
        <f>J99*0.8*0.1/G99</f>
        <v>22.912000000000003</v>
      </c>
      <c r="U99" s="13">
        <f>J99*0.8*0.075/G99</f>
        <v>17.184000000000001</v>
      </c>
      <c r="V99" s="12">
        <f>(R99+65)*1.25+K99+M99*1.25</f>
        <v>124.21</v>
      </c>
      <c r="W99" s="12">
        <v>130</v>
      </c>
      <c r="X99" s="12">
        <f>(T99+52)*1.25+K99+M99*1.25</f>
        <v>93.640000000000015</v>
      </c>
      <c r="Y99" s="12">
        <f>(U99+41)*1.25+L99+M99*1.25</f>
        <v>72.72999999999999</v>
      </c>
      <c r="Z99" s="12">
        <f>(S99+30)*1.25+L99+M99*1.25</f>
        <v>51.820000000000007</v>
      </c>
      <c r="AB99" s="3" t="e">
        <f>#REF!*H99</f>
        <v>#REF!</v>
      </c>
    </row>
    <row r="100" spans="2:29" ht="13" x14ac:dyDescent="0.3">
      <c r="B100" s="5" t="s">
        <v>758</v>
      </c>
      <c r="C100" s="5"/>
      <c r="D100" s="5">
        <v>3</v>
      </c>
      <c r="E100" s="5">
        <v>1</v>
      </c>
      <c r="F100" s="9">
        <f>C100+D100-E100</f>
        <v>2</v>
      </c>
      <c r="G100" s="10">
        <v>0.75</v>
      </c>
      <c r="H100" s="11">
        <v>229</v>
      </c>
      <c r="I100" s="17">
        <v>1.2</v>
      </c>
      <c r="J100" s="17">
        <f>H100*I100</f>
        <v>274.8</v>
      </c>
      <c r="K100" s="17"/>
      <c r="L100" s="17"/>
      <c r="M100" s="17"/>
      <c r="N100" s="17" t="s">
        <v>776</v>
      </c>
      <c r="O100" s="10" t="s">
        <v>698</v>
      </c>
      <c r="P100" s="10" t="s">
        <v>777</v>
      </c>
      <c r="Q100" s="12">
        <f>(J100*0.8+250)*1.25</f>
        <v>587.30000000000007</v>
      </c>
      <c r="R100" s="13">
        <f>J100*0.8*0.15/G100</f>
        <v>43.968000000000011</v>
      </c>
      <c r="S100" s="13">
        <f>J100*0.8*0.05/G100</f>
        <v>14.656000000000004</v>
      </c>
      <c r="T100" s="13">
        <f>J100*0.8*0.1/G100</f>
        <v>29.312000000000008</v>
      </c>
      <c r="U100" s="13">
        <f>J100*0.8*0.075/G100</f>
        <v>21.984000000000005</v>
      </c>
      <c r="V100" s="12">
        <f>(R100+65)*1.25+K100+M100*1.25</f>
        <v>136.21000000000004</v>
      </c>
      <c r="W100" s="12">
        <v>140</v>
      </c>
      <c r="X100" s="12">
        <f>(T100+52)*1.25+K100+M100*1.25</f>
        <v>101.64000000000001</v>
      </c>
      <c r="Y100" s="12">
        <f>(U100+41)*1.25+L100+M100*1.25</f>
        <v>78.730000000000018</v>
      </c>
      <c r="Z100" s="12">
        <f>(S100+30)*1.25+L100+M100*1.25</f>
        <v>55.820000000000007</v>
      </c>
      <c r="AA100" s="2"/>
      <c r="AB100" s="3" t="e">
        <f>#REF!*H100</f>
        <v>#REF!</v>
      </c>
    </row>
    <row r="101" spans="2:29" ht="13" x14ac:dyDescent="0.3">
      <c r="B101" s="5" t="s">
        <v>820</v>
      </c>
      <c r="C101" s="5"/>
      <c r="D101" s="5">
        <v>3</v>
      </c>
      <c r="E101" s="5">
        <v>3</v>
      </c>
      <c r="F101" s="9">
        <f>C101+D101-E101</f>
        <v>0</v>
      </c>
      <c r="G101" s="10">
        <v>0.75</v>
      </c>
      <c r="H101" s="11">
        <v>149</v>
      </c>
      <c r="I101" s="17">
        <v>1.2</v>
      </c>
      <c r="J101" s="17">
        <f>H101*I101</f>
        <v>178.79999999999998</v>
      </c>
      <c r="K101" s="17"/>
      <c r="L101" s="17"/>
      <c r="M101" s="17"/>
      <c r="N101" s="17" t="s">
        <v>776</v>
      </c>
      <c r="O101" s="10" t="s">
        <v>870</v>
      </c>
      <c r="P101" s="10"/>
      <c r="Q101" s="12">
        <f>(J101*0.8+250)*1.25</f>
        <v>491.29999999999995</v>
      </c>
      <c r="R101" s="13">
        <f>J101*0.8*0.15/G101</f>
        <v>28.608000000000001</v>
      </c>
      <c r="S101" s="13">
        <f>J101*0.8*0.05/G101</f>
        <v>9.5359999999999996</v>
      </c>
      <c r="T101" s="13">
        <f>J101*0.8*0.1/G101</f>
        <v>19.071999999999999</v>
      </c>
      <c r="U101" s="13">
        <f>J101*0.8*0.075/G101</f>
        <v>14.304</v>
      </c>
      <c r="V101" s="12">
        <f>(R101+65)*1.25+K101+M101*1.25</f>
        <v>117.01</v>
      </c>
      <c r="W101" s="12">
        <v>120</v>
      </c>
      <c r="X101" s="12">
        <f>(T101+52)*1.25+K101+M101*1.25</f>
        <v>88.84</v>
      </c>
      <c r="Y101" s="12">
        <f>(U101+41)*1.25+L101+M101*1.25</f>
        <v>69.13</v>
      </c>
      <c r="Z101" s="12">
        <f>(S101+30)*1.25+L101+M101*1.25</f>
        <v>49.42</v>
      </c>
      <c r="AA101" s="2"/>
      <c r="AB101" s="3" t="e">
        <f>#REF!*H101</f>
        <v>#REF!</v>
      </c>
    </row>
    <row r="102" spans="2:29" ht="13" hidden="1" x14ac:dyDescent="0.3">
      <c r="B102" s="5" t="s">
        <v>16</v>
      </c>
      <c r="C102" s="5"/>
      <c r="D102" s="5"/>
      <c r="E102" s="5"/>
      <c r="F102" s="9">
        <f>C102+D102-E102</f>
        <v>0</v>
      </c>
      <c r="G102" s="10">
        <v>0.75</v>
      </c>
      <c r="H102" s="11">
        <v>150</v>
      </c>
      <c r="I102" s="17">
        <v>1</v>
      </c>
      <c r="J102" s="17">
        <f>H102*I102</f>
        <v>150</v>
      </c>
      <c r="K102" s="17"/>
      <c r="L102" s="17"/>
      <c r="M102" s="17">
        <v>10</v>
      </c>
      <c r="N102" s="17"/>
      <c r="O102" s="10"/>
      <c r="P102" s="10"/>
      <c r="Q102" s="12">
        <f>(J102*0.8+250)*1.25</f>
        <v>462.5</v>
      </c>
      <c r="R102" s="13">
        <f>J102*0.8*0.15/G102</f>
        <v>24</v>
      </c>
      <c r="S102" s="13">
        <f>J102*0.8*0.05/G102</f>
        <v>8</v>
      </c>
      <c r="T102" s="13">
        <f>J102*0.8*0.1/G102</f>
        <v>16</v>
      </c>
      <c r="U102" s="13">
        <f>J102*0.8*0.075/G102</f>
        <v>12</v>
      </c>
      <c r="V102" s="12">
        <f>(R102+65)*1.25+K102+M102*1.25</f>
        <v>123.75</v>
      </c>
      <c r="W102" s="12"/>
      <c r="X102" s="12">
        <f>(T102+52)*1.25+K102+M102*1.25</f>
        <v>97.5</v>
      </c>
      <c r="Y102" s="12">
        <f>(U102+41)*1.25+L102+M102*1.25</f>
        <v>78.75</v>
      </c>
      <c r="Z102" s="12">
        <f>(S102+30)*1.25+L102+M102*1.25</f>
        <v>60</v>
      </c>
      <c r="AA102" s="2"/>
      <c r="AB102" s="3" t="e">
        <f>#REF!*H102</f>
        <v>#REF!</v>
      </c>
    </row>
    <row r="103" spans="2:29" ht="13" x14ac:dyDescent="0.3">
      <c r="B103" s="5" t="s">
        <v>197</v>
      </c>
      <c r="C103" s="5">
        <v>2</v>
      </c>
      <c r="D103" s="5"/>
      <c r="E103" s="5"/>
      <c r="F103" s="9">
        <f>C103+D103-E103</f>
        <v>2</v>
      </c>
      <c r="G103" s="10">
        <v>0.75</v>
      </c>
      <c r="H103" s="11">
        <v>249</v>
      </c>
      <c r="I103" s="17">
        <v>1.2</v>
      </c>
      <c r="J103" s="17">
        <f>H103*I103</f>
        <v>298.8</v>
      </c>
      <c r="K103" s="17">
        <v>16</v>
      </c>
      <c r="L103" s="17">
        <v>8</v>
      </c>
      <c r="M103" s="17"/>
      <c r="N103" s="17" t="s">
        <v>691</v>
      </c>
      <c r="O103" s="10" t="s">
        <v>702</v>
      </c>
      <c r="P103" s="10" t="s">
        <v>415</v>
      </c>
      <c r="Q103" s="12">
        <f>(J103*0.8+250)*1.25</f>
        <v>611.30000000000007</v>
      </c>
      <c r="R103" s="13">
        <f>J103*0.8*0.15/G103</f>
        <v>47.808</v>
      </c>
      <c r="S103" s="13">
        <f>J103*0.8*0.05/G103</f>
        <v>15.936000000000002</v>
      </c>
      <c r="T103" s="13">
        <f>J103*0.8*0.1/G103</f>
        <v>31.872000000000003</v>
      </c>
      <c r="U103" s="13">
        <f>J103*0.8*0.075/G103</f>
        <v>23.904</v>
      </c>
      <c r="V103" s="12">
        <f>(R103+65)*1.25+K103+M103*1.25</f>
        <v>157.01</v>
      </c>
      <c r="W103" s="12">
        <v>160</v>
      </c>
      <c r="X103" s="12">
        <f>(T103+52)*1.25+K103+M103*1.25</f>
        <v>120.84</v>
      </c>
      <c r="Y103" s="12">
        <f>(U103+41)*1.25+L103+M103*1.25</f>
        <v>89.13</v>
      </c>
      <c r="Z103" s="12">
        <f>(S103+30)*1.25+L103+M103*1.25</f>
        <v>65.42</v>
      </c>
      <c r="AA103" s="2"/>
      <c r="AB103" s="3" t="e">
        <f>#REF!*H103</f>
        <v>#REF!</v>
      </c>
    </row>
    <row r="104" spans="2:29" ht="13" x14ac:dyDescent="0.3">
      <c r="B104" s="5" t="s">
        <v>247</v>
      </c>
      <c r="C104" s="5">
        <v>2</v>
      </c>
      <c r="D104" s="5"/>
      <c r="E104" s="5"/>
      <c r="F104" s="9">
        <f>C104+D104-E104</f>
        <v>2</v>
      </c>
      <c r="G104" s="10">
        <v>0.75</v>
      </c>
      <c r="H104" s="11">
        <v>220</v>
      </c>
      <c r="I104" s="17">
        <v>1.2</v>
      </c>
      <c r="J104" s="17">
        <f>H104*I104</f>
        <v>264</v>
      </c>
      <c r="K104" s="17"/>
      <c r="L104" s="17"/>
      <c r="M104" s="17"/>
      <c r="N104" s="17" t="s">
        <v>691</v>
      </c>
      <c r="O104" s="10" t="s">
        <v>701</v>
      </c>
      <c r="P104" s="10" t="s">
        <v>435</v>
      </c>
      <c r="Q104" s="12">
        <f>(J104*0.8+250)*1.25</f>
        <v>576.5</v>
      </c>
      <c r="R104" s="13">
        <f>J104*0.8*0.15/G104</f>
        <v>42.24</v>
      </c>
      <c r="S104" s="13">
        <f>J104*0.8*0.05/G104</f>
        <v>14.080000000000004</v>
      </c>
      <c r="T104" s="13">
        <f>J104*0.8*0.1/G104</f>
        <v>28.160000000000007</v>
      </c>
      <c r="U104" s="13">
        <f>J104*0.8*0.075/G104</f>
        <v>21.12</v>
      </c>
      <c r="V104" s="12">
        <f>(R104+65)*1.25+K104+M104*1.25</f>
        <v>134.05000000000001</v>
      </c>
      <c r="W104" s="12">
        <v>140</v>
      </c>
      <c r="X104" s="12">
        <f>(T104+52)*1.25+K104+M104*1.25</f>
        <v>100.20000000000002</v>
      </c>
      <c r="Y104" s="12">
        <f>(U104+41)*1.25+L104+M104*1.25</f>
        <v>77.650000000000006</v>
      </c>
      <c r="Z104" s="12">
        <f>(S104+30)*1.25+L104+M104*1.25</f>
        <v>55.100000000000009</v>
      </c>
      <c r="AA104" s="2"/>
      <c r="AB104" s="3" t="e">
        <f>#REF!*H104</f>
        <v>#REF!</v>
      </c>
    </row>
    <row r="105" spans="2:29" s="3" customFormat="1" ht="13" x14ac:dyDescent="0.3">
      <c r="B105" s="5" t="s">
        <v>55</v>
      </c>
      <c r="C105" s="5"/>
      <c r="D105" s="5">
        <v>4</v>
      </c>
      <c r="E105" s="5"/>
      <c r="F105" s="9">
        <f>C105+D105-E105</f>
        <v>4</v>
      </c>
      <c r="G105" s="10">
        <v>0.75</v>
      </c>
      <c r="H105" s="11">
        <v>265</v>
      </c>
      <c r="I105" s="17">
        <v>1.2</v>
      </c>
      <c r="J105" s="17">
        <f>H105*I105</f>
        <v>318</v>
      </c>
      <c r="K105" s="17">
        <v>16</v>
      </c>
      <c r="L105" s="17">
        <v>8</v>
      </c>
      <c r="M105" s="17"/>
      <c r="N105" s="17" t="s">
        <v>691</v>
      </c>
      <c r="O105" s="10" t="str">
        <f>SUBSTITUTE("Sverige","sverige","Sverige")</f>
        <v>Sverige</v>
      </c>
      <c r="P105" s="10" t="s">
        <v>467</v>
      </c>
      <c r="Q105" s="12">
        <f>(J105*0.8+250)*1.25</f>
        <v>630.5</v>
      </c>
      <c r="R105" s="13">
        <f>J105*0.8*0.15/G105</f>
        <v>50.879999999999995</v>
      </c>
      <c r="S105" s="13">
        <f>J105*0.8*0.05/G105</f>
        <v>16.96</v>
      </c>
      <c r="T105" s="13">
        <f>J105*0.8*0.1/G105</f>
        <v>33.92</v>
      </c>
      <c r="U105" s="13">
        <f>J105*0.8*0.075/G105</f>
        <v>25.439999999999998</v>
      </c>
      <c r="V105" s="12">
        <f>(R105+65)*1.25+K105+M105*1.25</f>
        <v>160.85</v>
      </c>
      <c r="W105" s="12">
        <v>180</v>
      </c>
      <c r="X105" s="12">
        <f>(T105+52)*1.25+K105+M105*1.25</f>
        <v>123.4</v>
      </c>
      <c r="Y105" s="12">
        <f>(U105+41)*1.25+L105+M105*1.25</f>
        <v>91.05</v>
      </c>
      <c r="Z105" s="12">
        <f>(S105+30)*1.25+L105+M105*1.25</f>
        <v>66.7</v>
      </c>
      <c r="AA105" s="1"/>
      <c r="AB105" s="1"/>
    </row>
    <row r="106" spans="2:29" ht="13" x14ac:dyDescent="0.3">
      <c r="B106" s="6" t="s">
        <v>106</v>
      </c>
      <c r="C106" s="6">
        <v>1</v>
      </c>
      <c r="D106" s="6"/>
      <c r="E106" s="6"/>
      <c r="F106" s="9">
        <f>C106+D106-E106</f>
        <v>1</v>
      </c>
      <c r="G106" s="10">
        <v>0.75</v>
      </c>
      <c r="H106" s="11">
        <v>231</v>
      </c>
      <c r="I106" s="17">
        <v>1.2</v>
      </c>
      <c r="J106" s="17">
        <f>H106*I106</f>
        <v>277.2</v>
      </c>
      <c r="K106" s="17">
        <v>16</v>
      </c>
      <c r="L106" s="17">
        <v>8</v>
      </c>
      <c r="M106" s="17"/>
      <c r="N106" s="17" t="s">
        <v>691</v>
      </c>
      <c r="O106" s="10" t="s">
        <v>692</v>
      </c>
      <c r="P106" s="10" t="s">
        <v>287</v>
      </c>
      <c r="Q106" s="12">
        <f>(J106*0.8+250)*1.25</f>
        <v>589.70000000000005</v>
      </c>
      <c r="R106" s="13">
        <f>J106*0.8*0.15/G106</f>
        <v>44.351999999999997</v>
      </c>
      <c r="S106" s="13">
        <f>J106*0.8*0.05/G106</f>
        <v>14.784000000000001</v>
      </c>
      <c r="T106" s="13">
        <f>J106*0.8*0.1/G106</f>
        <v>29.568000000000001</v>
      </c>
      <c r="U106" s="13">
        <f>J106*0.8*0.075/G106</f>
        <v>22.175999999999998</v>
      </c>
      <c r="V106" s="12">
        <f>(R106+65)*1.25+K106+M106*1.25</f>
        <v>152.69</v>
      </c>
      <c r="W106" s="12">
        <v>160</v>
      </c>
      <c r="X106" s="12">
        <f>(T106+52)*1.25+K106+M106*1.25</f>
        <v>117.96</v>
      </c>
      <c r="Y106" s="12">
        <f>(U106+41)*1.25+L106+M106*1.25</f>
        <v>86.97</v>
      </c>
      <c r="Z106" s="12">
        <f>(S106+30)*1.25+L106+M106*1.25</f>
        <v>63.98</v>
      </c>
      <c r="AA106" s="3"/>
      <c r="AB106" s="3" t="e">
        <f>#REF!*H106</f>
        <v>#REF!</v>
      </c>
      <c r="AC106" s="3"/>
    </row>
    <row r="107" spans="2:29" ht="13" hidden="1" x14ac:dyDescent="0.3">
      <c r="B107" s="6" t="s">
        <v>161</v>
      </c>
      <c r="C107" s="6"/>
      <c r="D107" s="6"/>
      <c r="E107" s="6"/>
      <c r="F107" s="9">
        <f>C107+D107-E107</f>
        <v>0</v>
      </c>
      <c r="G107" s="10">
        <v>0.75</v>
      </c>
      <c r="H107" s="11">
        <v>499</v>
      </c>
      <c r="I107" s="17">
        <v>1.1000000000000001</v>
      </c>
      <c r="J107" s="17">
        <f>H107*I107</f>
        <v>548.90000000000009</v>
      </c>
      <c r="K107" s="17">
        <v>16</v>
      </c>
      <c r="L107" s="17">
        <v>8</v>
      </c>
      <c r="M107" s="17"/>
      <c r="N107" s="17"/>
      <c r="O107" s="10"/>
      <c r="P107" s="10"/>
      <c r="Q107" s="12">
        <f>(J107*0.8+250)*1.25</f>
        <v>861.40000000000009</v>
      </c>
      <c r="R107" s="13">
        <f>J107*0.8*0.15/G107</f>
        <v>87.824000000000012</v>
      </c>
      <c r="S107" s="13">
        <f>J107*0.8*0.05/G107</f>
        <v>29.274666666666675</v>
      </c>
      <c r="T107" s="13">
        <f>J107*0.8*0.1/G107</f>
        <v>58.549333333333351</v>
      </c>
      <c r="U107" s="13">
        <f>J107*0.8*0.075/G107</f>
        <v>43.912000000000006</v>
      </c>
      <c r="V107" s="12">
        <f>(R107+65)*1.25+K107+M107*1.25</f>
        <v>207.03000000000003</v>
      </c>
      <c r="W107" s="12"/>
      <c r="X107" s="12">
        <f>(T107+52)*1.25+K107+M107*1.25</f>
        <v>154.1866666666667</v>
      </c>
      <c r="Y107" s="12">
        <f>(U107+41)*1.25+L107+M107*1.25</f>
        <v>114.14000000000001</v>
      </c>
      <c r="Z107" s="12">
        <f>(S107+30)*1.25+L107+M107*1.25</f>
        <v>82.093333333333348</v>
      </c>
      <c r="AA107" s="2"/>
      <c r="AB107" s="3" t="e">
        <f>#REF!*H107</f>
        <v>#REF!</v>
      </c>
    </row>
    <row r="108" spans="2:29" s="1" customFormat="1" ht="13" hidden="1" x14ac:dyDescent="0.3">
      <c r="B108" s="5" t="s">
        <v>41</v>
      </c>
      <c r="C108" s="5"/>
      <c r="D108" s="5"/>
      <c r="E108" s="5"/>
      <c r="F108" s="9">
        <f>C108+D108-E108</f>
        <v>0</v>
      </c>
      <c r="G108" s="10">
        <v>0.375</v>
      </c>
      <c r="H108" s="11">
        <v>104</v>
      </c>
      <c r="I108" s="17">
        <v>1.2</v>
      </c>
      <c r="J108" s="17">
        <f>H108*I108</f>
        <v>124.8</v>
      </c>
      <c r="K108" s="17"/>
      <c r="L108" s="17"/>
      <c r="M108" s="17"/>
      <c r="N108" s="17"/>
      <c r="O108" s="10"/>
      <c r="P108" s="10"/>
      <c r="Q108" s="12">
        <f>(J108*0.8+250)*1.25</f>
        <v>437.30000000000007</v>
      </c>
      <c r="R108" s="13">
        <f>J108*0.8*0.15/G108</f>
        <v>39.936</v>
      </c>
      <c r="S108" s="13">
        <f>J108*0.8*0.05/G108</f>
        <v>13.312000000000003</v>
      </c>
      <c r="T108" s="13">
        <f>J108*0.8*0.1/G108</f>
        <v>26.624000000000006</v>
      </c>
      <c r="U108" s="13">
        <f>J108*0.8*0.075/G108</f>
        <v>19.968</v>
      </c>
      <c r="V108" s="12">
        <f>(R108+65)*1.25+K108+M108*1.25</f>
        <v>131.17000000000002</v>
      </c>
      <c r="W108" s="12"/>
      <c r="X108" s="12">
        <f>(T108+52)*1.25+K108+M108*1.25</f>
        <v>98.280000000000015</v>
      </c>
      <c r="Y108" s="12">
        <f>(U108+41)*1.25+L108+M108*1.25</f>
        <v>76.210000000000008</v>
      </c>
      <c r="Z108" s="12">
        <f>(S108+30)*1.25+L108+M108*1.25</f>
        <v>54.140000000000008</v>
      </c>
      <c r="AA108" s="3"/>
      <c r="AB108" s="3" t="e">
        <f>#REF!*H108</f>
        <v>#REF!</v>
      </c>
    </row>
    <row r="109" spans="2:29" s="1" customFormat="1" ht="13" x14ac:dyDescent="0.3">
      <c r="B109" s="5" t="s">
        <v>216</v>
      </c>
      <c r="C109" s="5">
        <v>2</v>
      </c>
      <c r="D109" s="5"/>
      <c r="E109" s="5"/>
      <c r="F109" s="9">
        <f>C109+D109-E109</f>
        <v>2</v>
      </c>
      <c r="G109" s="10">
        <v>0.75</v>
      </c>
      <c r="H109" s="11">
        <v>299</v>
      </c>
      <c r="I109" s="17">
        <v>1.2</v>
      </c>
      <c r="J109" s="17">
        <f>H109*I109</f>
        <v>358.8</v>
      </c>
      <c r="K109" s="17">
        <v>16</v>
      </c>
      <c r="L109" s="17">
        <v>8</v>
      </c>
      <c r="M109" s="17"/>
      <c r="N109" s="17" t="s">
        <v>691</v>
      </c>
      <c r="O109" s="10" t="s">
        <v>697</v>
      </c>
      <c r="P109" s="10" t="s">
        <v>339</v>
      </c>
      <c r="Q109" s="12">
        <f>(J109*0.8+250)*1.25</f>
        <v>671.3</v>
      </c>
      <c r="R109" s="13">
        <f>J109*0.8*0.15/G109</f>
        <v>57.408000000000008</v>
      </c>
      <c r="S109" s="13">
        <f>J109*0.8*0.05/G109</f>
        <v>19.136000000000003</v>
      </c>
      <c r="T109" s="13">
        <f>J109*0.8*0.1/G109</f>
        <v>38.272000000000006</v>
      </c>
      <c r="U109" s="13">
        <f>J109*0.8*0.075/G109</f>
        <v>28.704000000000004</v>
      </c>
      <c r="V109" s="12">
        <f>(R109+65)*1.25+K109+M109*1.25</f>
        <v>169.01000000000002</v>
      </c>
      <c r="W109" s="12">
        <v>180</v>
      </c>
      <c r="X109" s="12">
        <f>(T109+52)*1.25+K109+M109*1.25</f>
        <v>128.84</v>
      </c>
      <c r="Y109" s="12">
        <f>(U109+41)*1.25+L109+M109*1.25</f>
        <v>95.13000000000001</v>
      </c>
      <c r="Z109" s="12">
        <f>(S109+30)*1.25+L109+M109*1.25</f>
        <v>69.42</v>
      </c>
      <c r="AA109" s="3"/>
      <c r="AB109" s="3"/>
    </row>
    <row r="110" spans="2:29" s="1" customFormat="1" ht="13" x14ac:dyDescent="0.3">
      <c r="B110" s="5" t="s">
        <v>212</v>
      </c>
      <c r="C110" s="5">
        <v>2</v>
      </c>
      <c r="D110" s="5"/>
      <c r="E110" s="5"/>
      <c r="F110" s="9">
        <f>C110+D110-E110</f>
        <v>2</v>
      </c>
      <c r="G110" s="10">
        <v>0.75</v>
      </c>
      <c r="H110" s="11">
        <v>495</v>
      </c>
      <c r="I110" s="17">
        <v>1.2</v>
      </c>
      <c r="J110" s="17">
        <f>H110*I110</f>
        <v>594</v>
      </c>
      <c r="K110" s="17">
        <v>16</v>
      </c>
      <c r="L110" s="17">
        <v>8</v>
      </c>
      <c r="M110" s="17"/>
      <c r="N110" s="17" t="s">
        <v>691</v>
      </c>
      <c r="O110" s="10" t="s">
        <v>697</v>
      </c>
      <c r="P110" s="10" t="s">
        <v>341</v>
      </c>
      <c r="Q110" s="12">
        <f>(J110*0.8+250)*1.25</f>
        <v>906.5</v>
      </c>
      <c r="R110" s="13">
        <f>J110*0.8*0.15/G110</f>
        <v>95.04</v>
      </c>
      <c r="S110" s="13">
        <f>J110*0.8*0.05/G110</f>
        <v>31.680000000000007</v>
      </c>
      <c r="T110" s="13">
        <f>J110*0.8*0.1/G110</f>
        <v>63.360000000000014</v>
      </c>
      <c r="U110" s="13">
        <f>J110*0.8*0.075/G110</f>
        <v>47.52</v>
      </c>
      <c r="V110" s="12">
        <f>(R110+65)*1.25+K110+M110*1.25</f>
        <v>216.05</v>
      </c>
      <c r="W110" s="12">
        <v>220</v>
      </c>
      <c r="X110" s="12">
        <f>(T110+52)*1.25+K110+M110*1.25</f>
        <v>160.20000000000002</v>
      </c>
      <c r="Y110" s="12">
        <f>(U110+41)*1.25+L110+M110*1.25</f>
        <v>118.65</v>
      </c>
      <c r="Z110" s="12">
        <f>(S110+30)*1.25+L110+M110*1.25</f>
        <v>85.100000000000009</v>
      </c>
      <c r="AA110" s="3"/>
      <c r="AB110" s="3"/>
    </row>
    <row r="111" spans="2:29" x14ac:dyDescent="0.35">
      <c r="B111" s="5" t="s">
        <v>237</v>
      </c>
      <c r="C111" s="5">
        <v>2</v>
      </c>
      <c r="D111" s="5"/>
      <c r="E111" s="5"/>
      <c r="F111" s="9">
        <f>C111+D111-E111</f>
        <v>2</v>
      </c>
      <c r="G111" s="10">
        <v>0.75</v>
      </c>
      <c r="H111" s="11">
        <v>348</v>
      </c>
      <c r="I111" s="17">
        <v>1.2</v>
      </c>
      <c r="J111" s="17">
        <f>H111*I111</f>
        <v>417.59999999999997</v>
      </c>
      <c r="K111" s="17">
        <v>16</v>
      </c>
      <c r="L111" s="17">
        <v>8</v>
      </c>
      <c r="M111" s="17"/>
      <c r="N111" s="17" t="s">
        <v>691</v>
      </c>
      <c r="O111" s="10" t="s">
        <v>697</v>
      </c>
      <c r="P111" s="10" t="s">
        <v>389</v>
      </c>
      <c r="Q111" s="12">
        <f>(J111*0.8+250)*1.25</f>
        <v>730.09999999999991</v>
      </c>
      <c r="R111" s="13">
        <f>J111*0.8*0.15/G111</f>
        <v>66.815999999999988</v>
      </c>
      <c r="S111" s="13">
        <f>J111*0.8*0.05/G111</f>
        <v>22.272000000000002</v>
      </c>
      <c r="T111" s="13">
        <f>J111*0.8*0.1/G111</f>
        <v>44.544000000000004</v>
      </c>
      <c r="U111" s="13">
        <f>J111*0.8*0.075/G111</f>
        <v>33.407999999999994</v>
      </c>
      <c r="V111" s="12">
        <f>(R111+65)*1.25+K111+M111*1.25</f>
        <v>180.76999999999998</v>
      </c>
      <c r="W111" s="12">
        <v>200</v>
      </c>
      <c r="X111" s="12">
        <f>(T111+52)*1.25+K111+M111*1.25</f>
        <v>136.68</v>
      </c>
      <c r="Y111" s="12">
        <f>(U111+41)*1.25+L111+M111*1.25</f>
        <v>101.00999999999999</v>
      </c>
      <c r="Z111" s="12">
        <f>(S111+30)*1.25+L111+M111*1.25</f>
        <v>73.34</v>
      </c>
      <c r="AB111" s="3" t="e">
        <f>#REF!*H111</f>
        <v>#REF!</v>
      </c>
      <c r="AC111" s="3"/>
    </row>
    <row r="112" spans="2:29" ht="13" hidden="1" x14ac:dyDescent="0.3">
      <c r="B112" s="5" t="s">
        <v>51</v>
      </c>
      <c r="C112" s="5"/>
      <c r="D112" s="5"/>
      <c r="E112" s="5"/>
      <c r="F112" s="9">
        <f>C112+D112-E112</f>
        <v>0</v>
      </c>
      <c r="G112" s="10">
        <v>0.75</v>
      </c>
      <c r="H112" s="11">
        <v>159</v>
      </c>
      <c r="I112" s="17">
        <v>1</v>
      </c>
      <c r="J112" s="17">
        <f>H112*I112</f>
        <v>159</v>
      </c>
      <c r="K112" s="17"/>
      <c r="L112" s="17"/>
      <c r="M112" s="17"/>
      <c r="N112" s="17"/>
      <c r="O112" s="10"/>
      <c r="P112" s="10"/>
      <c r="Q112" s="12">
        <f>(J112*0.8+250)*1.25</f>
        <v>471.5</v>
      </c>
      <c r="R112" s="13">
        <f>J112*0.8*0.15/G112</f>
        <v>25.439999999999998</v>
      </c>
      <c r="S112" s="13">
        <f>J112*0.8*0.05/G112</f>
        <v>8.48</v>
      </c>
      <c r="T112" s="13">
        <f>J112*0.8*0.1/G112</f>
        <v>16.96</v>
      </c>
      <c r="U112" s="13">
        <f>J112*0.8*0.075/G112</f>
        <v>12.719999999999999</v>
      </c>
      <c r="V112" s="12">
        <f>(R112+65)*1.25+K112+M112*1.25</f>
        <v>113.05</v>
      </c>
      <c r="W112" s="12"/>
      <c r="X112" s="12">
        <f>(T112+52)*1.25+K112+M112*1.25</f>
        <v>86.200000000000017</v>
      </c>
      <c r="Y112" s="12">
        <f>(U112+41)*1.25+L112+M112*1.25</f>
        <v>67.150000000000006</v>
      </c>
      <c r="Z112" s="12">
        <f>(S112+30)*1.25+L112+M112*1.25</f>
        <v>48.100000000000009</v>
      </c>
      <c r="AA112" s="2"/>
      <c r="AB112" s="3" t="e">
        <f>#REF!*H112</f>
        <v>#REF!</v>
      </c>
    </row>
    <row r="113" spans="1:44" ht="13" hidden="1" x14ac:dyDescent="0.3">
      <c r="B113" s="5" t="s">
        <v>24</v>
      </c>
      <c r="C113" s="5"/>
      <c r="D113" s="5"/>
      <c r="E113" s="5"/>
      <c r="F113" s="9">
        <f>C113+D113-E113</f>
        <v>0</v>
      </c>
      <c r="G113" s="10">
        <v>0.75</v>
      </c>
      <c r="H113" s="11">
        <v>109</v>
      </c>
      <c r="I113" s="17">
        <v>1</v>
      </c>
      <c r="J113" s="17">
        <f>H113*I113</f>
        <v>109</v>
      </c>
      <c r="K113" s="17"/>
      <c r="L113" s="17"/>
      <c r="M113" s="17"/>
      <c r="N113" s="17"/>
      <c r="O113" s="10"/>
      <c r="P113" s="10"/>
      <c r="Q113" s="12">
        <f>(J113*0.8+250)*1.25</f>
        <v>421.5</v>
      </c>
      <c r="R113" s="13">
        <f>J113*0.8*0.15/G113</f>
        <v>17.440000000000001</v>
      </c>
      <c r="S113" s="13">
        <f>J113*0.8*0.05/G113</f>
        <v>5.8133333333333335</v>
      </c>
      <c r="T113" s="13">
        <f>J113*0.8*0.1/G113</f>
        <v>11.626666666666667</v>
      </c>
      <c r="U113" s="13">
        <f>J113*0.8*0.075/G113</f>
        <v>8.7200000000000006</v>
      </c>
      <c r="V113" s="12">
        <f>(R113+65)*1.25+K113+M113*1.25</f>
        <v>103.05</v>
      </c>
      <c r="W113" s="12"/>
      <c r="X113" s="12">
        <f>(T113+52)*1.25+K113+M113*1.25</f>
        <v>79.533333333333331</v>
      </c>
      <c r="Y113" s="12">
        <f>(U113+41)*1.25+L113+M113*1.25</f>
        <v>62.15</v>
      </c>
      <c r="Z113" s="12">
        <f>(S113+30)*1.25+L113+M113*1.25</f>
        <v>44.766666666666666</v>
      </c>
      <c r="AA113" s="2"/>
      <c r="AB113" s="3" t="e">
        <f>#REF!*H113</f>
        <v>#REF!</v>
      </c>
    </row>
    <row r="114" spans="1:44" ht="13" hidden="1" x14ac:dyDescent="0.3">
      <c r="B114" s="5" t="s">
        <v>30</v>
      </c>
      <c r="C114" s="5"/>
      <c r="D114" s="5"/>
      <c r="E114" s="5"/>
      <c r="F114" s="9">
        <f>C114+D114-E114</f>
        <v>0</v>
      </c>
      <c r="G114" s="10">
        <v>0.35</v>
      </c>
      <c r="H114" s="11">
        <v>49</v>
      </c>
      <c r="I114" s="17">
        <v>1</v>
      </c>
      <c r="J114" s="17">
        <f>H114*I114</f>
        <v>49</v>
      </c>
      <c r="K114" s="17"/>
      <c r="L114" s="17"/>
      <c r="M114" s="17"/>
      <c r="N114" s="17"/>
      <c r="O114" s="10"/>
      <c r="P114" s="10"/>
      <c r="Q114" s="12">
        <f>(J114*0.8+250)*1.25</f>
        <v>361.5</v>
      </c>
      <c r="R114" s="13">
        <f>J114*0.8*0.15/G114</f>
        <v>16.8</v>
      </c>
      <c r="S114" s="13">
        <f>J114*0.8*0.05/G114</f>
        <v>5.6000000000000005</v>
      </c>
      <c r="T114" s="13">
        <f>J114*0.8*0.1/G114</f>
        <v>11.200000000000001</v>
      </c>
      <c r="U114" s="13">
        <f>J114*0.8*0.075/G114</f>
        <v>8.4</v>
      </c>
      <c r="V114" s="12">
        <f>(R114+65)*1.25+K114+M114*1.25</f>
        <v>102.25</v>
      </c>
      <c r="W114" s="12"/>
      <c r="X114" s="12">
        <f>(T114+52)*1.25+K114+M114*1.25</f>
        <v>79</v>
      </c>
      <c r="Y114" s="12">
        <f>(U114+41)*1.25+L114+M114*1.25</f>
        <v>61.75</v>
      </c>
      <c r="Z114" s="12">
        <f>(S114+30)*1.25+L114+M114*1.25</f>
        <v>44.5</v>
      </c>
      <c r="AA114" s="2"/>
      <c r="AB114" s="3" t="e">
        <f>#REF!*H114</f>
        <v>#REF!</v>
      </c>
    </row>
    <row r="115" spans="1:44" s="3" customFormat="1" x14ac:dyDescent="0.35">
      <c r="B115" s="5" t="s">
        <v>524</v>
      </c>
      <c r="C115" s="5"/>
      <c r="D115" s="5"/>
      <c r="E115" s="5"/>
      <c r="F115" s="9">
        <f>C115+D115-E115</f>
        <v>0</v>
      </c>
      <c r="G115" s="10">
        <v>0.75</v>
      </c>
      <c r="H115" s="11">
        <v>149</v>
      </c>
      <c r="I115" s="17">
        <v>1.2</v>
      </c>
      <c r="J115" s="17">
        <f>H115*I115</f>
        <v>178.79999999999998</v>
      </c>
      <c r="K115" s="17"/>
      <c r="L115" s="17"/>
      <c r="M115" s="17"/>
      <c r="N115" s="17" t="s">
        <v>691</v>
      </c>
      <c r="O115" s="10" t="s">
        <v>697</v>
      </c>
      <c r="P115" s="10" t="s">
        <v>559</v>
      </c>
      <c r="Q115" s="12">
        <f>(J115*0.8+250)*1.25</f>
        <v>491.29999999999995</v>
      </c>
      <c r="R115" s="13">
        <f>J115*0.8*0.15/G115</f>
        <v>28.608000000000001</v>
      </c>
      <c r="S115" s="13">
        <f>J115*0.8*0.05/G115</f>
        <v>9.5359999999999996</v>
      </c>
      <c r="T115" s="13">
        <f>J115*0.8*0.1/G115</f>
        <v>19.071999999999999</v>
      </c>
      <c r="U115" s="13">
        <f>J115*0.8*0.075/G115</f>
        <v>14.304</v>
      </c>
      <c r="V115" s="12">
        <f>(R115+65)*1.25+K115+M115*1.25</f>
        <v>117.01</v>
      </c>
      <c r="W115" s="12">
        <v>130</v>
      </c>
      <c r="X115" s="12">
        <f>(T115+52)*1.25+K115+M115*1.25</f>
        <v>88.84</v>
      </c>
      <c r="Y115" s="12">
        <f>(U115+41)*1.25+L115+M115*1.25</f>
        <v>69.13</v>
      </c>
      <c r="Z115" s="12">
        <f>(S115+30)*1.25+L115+M115*1.25</f>
        <v>49.42</v>
      </c>
      <c r="AA115"/>
    </row>
    <row r="116" spans="1:44" s="46" customFormat="1" ht="18.5" x14ac:dyDescent="0.45">
      <c r="B116" s="53" t="s">
        <v>877</v>
      </c>
      <c r="C116" s="53"/>
      <c r="D116" s="53"/>
      <c r="E116" s="53"/>
      <c r="F116" s="47"/>
      <c r="G116" s="54"/>
      <c r="H116" s="55"/>
      <c r="I116" s="56"/>
      <c r="J116" s="56"/>
      <c r="K116" s="56"/>
      <c r="L116" s="56"/>
      <c r="M116" s="56"/>
      <c r="N116" s="56"/>
      <c r="O116" s="54"/>
      <c r="P116" s="54"/>
      <c r="Q116" s="57"/>
      <c r="R116" s="58"/>
      <c r="S116" s="58"/>
      <c r="T116" s="58"/>
      <c r="U116" s="58"/>
      <c r="V116" s="57"/>
      <c r="W116" s="57"/>
      <c r="X116" s="57"/>
      <c r="Y116" s="57"/>
      <c r="Z116" s="57"/>
    </row>
    <row r="117" spans="1:44" s="3" customFormat="1" x14ac:dyDescent="0.35">
      <c r="B117" s="5" t="s">
        <v>120</v>
      </c>
      <c r="C117" s="5">
        <v>1</v>
      </c>
      <c r="D117" s="5"/>
      <c r="E117" s="5"/>
      <c r="F117" s="9">
        <f>C117+D117-E117</f>
        <v>1</v>
      </c>
      <c r="G117" s="10">
        <v>0.75</v>
      </c>
      <c r="H117" s="11">
        <v>99</v>
      </c>
      <c r="I117" s="17">
        <v>1.1000000000000001</v>
      </c>
      <c r="J117" s="17">
        <f>H117*I117</f>
        <v>108.9</v>
      </c>
      <c r="K117" s="17"/>
      <c r="L117" s="17"/>
      <c r="M117" s="17"/>
      <c r="N117" s="17" t="s">
        <v>694</v>
      </c>
      <c r="O117" s="10" t="s">
        <v>693</v>
      </c>
      <c r="P117" s="10" t="s">
        <v>493</v>
      </c>
      <c r="Q117" s="12">
        <f>(J117*0.8+250)*1.25</f>
        <v>421.4</v>
      </c>
      <c r="R117" s="13">
        <f>J117*0.8*0.15/G117</f>
        <v>17.423999999999999</v>
      </c>
      <c r="S117" s="13">
        <f>J117*0.8*0.05/G117</f>
        <v>5.8080000000000007</v>
      </c>
      <c r="T117" s="13">
        <f>J117*0.8*0.1/G117</f>
        <v>11.616000000000001</v>
      </c>
      <c r="U117" s="13">
        <f>J117*0.8*0.075/G117</f>
        <v>8.7119999999999997</v>
      </c>
      <c r="V117" s="12">
        <f>(R117+65)*1.25+K117+M117*1.25</f>
        <v>103.03</v>
      </c>
      <c r="W117" s="12">
        <v>110</v>
      </c>
      <c r="X117" s="12">
        <f>(T117+52)*1.25+K117+M117*1.25</f>
        <v>79.52</v>
      </c>
      <c r="Y117" s="12">
        <f>(U117+41)*1.25+L117+M117*1.25</f>
        <v>62.14</v>
      </c>
      <c r="Z117" s="12">
        <f>(S117+30)*1.25+L117+M117*1.25</f>
        <v>44.76</v>
      </c>
      <c r="AA117" s="8"/>
      <c r="AB117" s="3" t="e">
        <f>#REF!*H117</f>
        <v>#REF!</v>
      </c>
    </row>
    <row r="118" spans="1:44" s="3" customFormat="1" x14ac:dyDescent="0.35">
      <c r="B118" s="5" t="s">
        <v>860</v>
      </c>
      <c r="C118" s="5"/>
      <c r="D118" s="5">
        <v>3</v>
      </c>
      <c r="E118" s="5"/>
      <c r="F118" s="9">
        <f>C118+D118-E118</f>
        <v>3</v>
      </c>
      <c r="G118" s="10">
        <v>0.75</v>
      </c>
      <c r="H118" s="11">
        <v>261</v>
      </c>
      <c r="I118" s="17">
        <v>1.2</v>
      </c>
      <c r="J118" s="17">
        <f>H118*I118</f>
        <v>313.2</v>
      </c>
      <c r="K118" s="17">
        <v>16</v>
      </c>
      <c r="L118" s="17">
        <v>8</v>
      </c>
      <c r="M118" s="17"/>
      <c r="N118" s="17" t="s">
        <v>874</v>
      </c>
      <c r="O118" s="10" t="s">
        <v>693</v>
      </c>
      <c r="P118" s="10"/>
      <c r="Q118" s="12">
        <f>(J118*0.8+250)*1.25</f>
        <v>625.70000000000005</v>
      </c>
      <c r="R118" s="13">
        <f>J118*0.8*0.15/G118</f>
        <v>50.111999999999995</v>
      </c>
      <c r="S118" s="13">
        <f>J118*0.8*0.05/G118</f>
        <v>16.704000000000001</v>
      </c>
      <c r="T118" s="13">
        <f>J118*0.8*0.1/G118</f>
        <v>33.408000000000001</v>
      </c>
      <c r="U118" s="13">
        <f>J118*0.8*0.075/G118</f>
        <v>25.055999999999997</v>
      </c>
      <c r="V118" s="12">
        <f>(R118+65)*1.25+K118+M118*1.25</f>
        <v>159.88999999999999</v>
      </c>
      <c r="W118" s="12">
        <v>160</v>
      </c>
      <c r="X118" s="12">
        <f>(T118+52)*1.25+K118+M118*1.25</f>
        <v>122.76</v>
      </c>
      <c r="Y118" s="12">
        <f>(U118+41)*1.25+L118+M118*1.25</f>
        <v>90.57</v>
      </c>
      <c r="Z118" s="12">
        <f>(S118+30)*1.25+L118+M118*1.25</f>
        <v>66.38</v>
      </c>
      <c r="AA118" s="8"/>
      <c r="AB118" s="3" t="e">
        <f>#REF!*H118</f>
        <v>#REF!</v>
      </c>
    </row>
    <row r="119" spans="1:44" s="3" customFormat="1" ht="13" x14ac:dyDescent="0.3">
      <c r="B119" s="5" t="s">
        <v>755</v>
      </c>
      <c r="C119" s="5"/>
      <c r="D119" s="5">
        <v>12</v>
      </c>
      <c r="E119" s="5">
        <v>4</v>
      </c>
      <c r="F119" s="9">
        <f>C119+D119-E119</f>
        <v>8</v>
      </c>
      <c r="G119" s="10">
        <v>0.75</v>
      </c>
      <c r="H119" s="11">
        <v>179</v>
      </c>
      <c r="I119" s="17">
        <v>1.1000000000000001</v>
      </c>
      <c r="J119" s="17">
        <f>H119*I119</f>
        <v>196.9</v>
      </c>
      <c r="K119" s="17"/>
      <c r="L119" s="17"/>
      <c r="M119" s="17"/>
      <c r="N119" s="17" t="s">
        <v>694</v>
      </c>
      <c r="O119" s="10" t="s">
        <v>693</v>
      </c>
      <c r="P119" s="10" t="s">
        <v>771</v>
      </c>
      <c r="Q119" s="12">
        <f>(J119*0.8+250)*1.25</f>
        <v>509.4</v>
      </c>
      <c r="R119" s="13">
        <f>J119*0.8*0.15/G119</f>
        <v>31.504000000000001</v>
      </c>
      <c r="S119" s="13">
        <f>J119*0.8*0.05/G119</f>
        <v>10.501333333333335</v>
      </c>
      <c r="T119" s="13">
        <f>J119*0.8*0.1/G119</f>
        <v>21.00266666666667</v>
      </c>
      <c r="U119" s="13">
        <f>J119*0.8*0.075/G119</f>
        <v>15.752000000000001</v>
      </c>
      <c r="V119" s="12">
        <f>(R119+65)*1.25+K119+M119*1.25</f>
        <v>120.63000000000001</v>
      </c>
      <c r="W119" s="12">
        <v>130</v>
      </c>
      <c r="X119" s="12">
        <f>(T119+52)*1.25+K119+M119*1.25</f>
        <v>91.25333333333333</v>
      </c>
      <c r="Y119" s="12">
        <f>(U119+41)*1.25+L119+M119*1.25</f>
        <v>70.94</v>
      </c>
      <c r="Z119" s="12">
        <f>(S119+30)*1.25+L119+M119*1.25</f>
        <v>50.626666666666665</v>
      </c>
      <c r="AB119" s="3" t="e">
        <f>#REF!*H119</f>
        <v>#REF!</v>
      </c>
    </row>
    <row r="120" spans="1:44" s="3" customFormat="1" ht="13" x14ac:dyDescent="0.3">
      <c r="B120" s="5" t="s">
        <v>125</v>
      </c>
      <c r="C120" s="5">
        <v>1</v>
      </c>
      <c r="D120" s="5"/>
      <c r="E120" s="5"/>
      <c r="F120" s="9">
        <f>C120+D120-E120</f>
        <v>1</v>
      </c>
      <c r="G120" s="10">
        <v>0.75</v>
      </c>
      <c r="H120" s="11">
        <v>139</v>
      </c>
      <c r="I120" s="17">
        <v>1</v>
      </c>
      <c r="J120" s="17">
        <f>H120*I120</f>
        <v>139</v>
      </c>
      <c r="K120" s="17"/>
      <c r="L120" s="17"/>
      <c r="M120" s="17"/>
      <c r="N120" s="17" t="s">
        <v>694</v>
      </c>
      <c r="O120" s="10" t="s">
        <v>693</v>
      </c>
      <c r="P120" s="10" t="s">
        <v>390</v>
      </c>
      <c r="Q120" s="12">
        <f>(J120*0.8+250)*1.25</f>
        <v>451.5</v>
      </c>
      <c r="R120" s="13">
        <f>J120*0.8*0.15/G120</f>
        <v>22.24</v>
      </c>
      <c r="S120" s="13">
        <f>J120*0.8*0.05/G120</f>
        <v>7.413333333333334</v>
      </c>
      <c r="T120" s="13">
        <f>J120*0.8*0.1/G120</f>
        <v>14.826666666666668</v>
      </c>
      <c r="U120" s="13">
        <f>J120*0.8*0.075/G120</f>
        <v>11.12</v>
      </c>
      <c r="V120" s="12">
        <f>(R120+65)*1.25+K120+M120*1.25</f>
        <v>109.05</v>
      </c>
      <c r="W120" s="12">
        <v>110</v>
      </c>
      <c r="X120" s="12">
        <f>(T120+52)*1.25+K120+M120*1.25</f>
        <v>83.533333333333331</v>
      </c>
      <c r="Y120" s="12">
        <f>(U120+41)*1.25+L120+M120*1.25</f>
        <v>65.149999999999991</v>
      </c>
      <c r="Z120" s="12">
        <f>(S120+30)*1.25+L120+M120*1.25</f>
        <v>46.766666666666666</v>
      </c>
    </row>
    <row r="121" spans="1:44" s="3" customFormat="1" ht="13" x14ac:dyDescent="0.3">
      <c r="B121" s="5" t="s">
        <v>741</v>
      </c>
      <c r="C121" s="5"/>
      <c r="D121" s="5">
        <v>12</v>
      </c>
      <c r="E121" s="5">
        <v>8</v>
      </c>
      <c r="F121" s="9">
        <f>C121+D121-E121</f>
        <v>4</v>
      </c>
      <c r="G121" s="10">
        <v>0.75</v>
      </c>
      <c r="H121" s="11">
        <v>149</v>
      </c>
      <c r="I121" s="17">
        <v>1.2</v>
      </c>
      <c r="J121" s="17">
        <f>H121*I121</f>
        <v>178.79999999999998</v>
      </c>
      <c r="K121" s="17"/>
      <c r="L121" s="17"/>
      <c r="M121" s="17"/>
      <c r="N121" s="17" t="s">
        <v>694</v>
      </c>
      <c r="O121" s="10" t="s">
        <v>687</v>
      </c>
      <c r="P121" s="10" t="s">
        <v>785</v>
      </c>
      <c r="Q121" s="12">
        <f>(J121*0.8+250)*1.25</f>
        <v>491.29999999999995</v>
      </c>
      <c r="R121" s="13">
        <f>J121*0.8*0.15/G121</f>
        <v>28.608000000000001</v>
      </c>
      <c r="S121" s="13">
        <f>J121*0.8*0.05/G121</f>
        <v>9.5359999999999996</v>
      </c>
      <c r="T121" s="13">
        <f>J121*0.8*0.1/G121</f>
        <v>19.071999999999999</v>
      </c>
      <c r="U121" s="13">
        <f>J121*0.8*0.075/G121</f>
        <v>14.304</v>
      </c>
      <c r="V121" s="12">
        <f>(R121+65)*1.25+K121+M121*1.25</f>
        <v>117.01</v>
      </c>
      <c r="W121" s="12">
        <v>130</v>
      </c>
      <c r="X121" s="12">
        <f>(T121+52)*1.25+K121+M121*1.25</f>
        <v>88.84</v>
      </c>
      <c r="Y121" s="12">
        <f>(U121+41)*1.25+L121+M121*1.25</f>
        <v>69.13</v>
      </c>
      <c r="Z121" s="12">
        <f>(S121+30)*1.25+L121+M121*1.25</f>
        <v>49.42</v>
      </c>
      <c r="AB121" s="3" t="e">
        <f>#REF!*H121</f>
        <v>#REF!</v>
      </c>
    </row>
    <row r="122" spans="1:44" s="3" customFormat="1" ht="13" x14ac:dyDescent="0.3">
      <c r="B122" s="5" t="s">
        <v>751</v>
      </c>
      <c r="C122" s="5"/>
      <c r="D122" s="5">
        <v>9</v>
      </c>
      <c r="E122" s="5">
        <v>1</v>
      </c>
      <c r="F122" s="9">
        <f>C122+D122-E122</f>
        <v>8</v>
      </c>
      <c r="G122" s="10">
        <v>0.75</v>
      </c>
      <c r="H122" s="11">
        <v>161</v>
      </c>
      <c r="I122" s="17">
        <v>1.2</v>
      </c>
      <c r="J122" s="17">
        <f>H122*I122</f>
        <v>193.2</v>
      </c>
      <c r="K122" s="17"/>
      <c r="L122" s="17"/>
      <c r="M122" s="17"/>
      <c r="N122" s="17" t="s">
        <v>694</v>
      </c>
      <c r="O122" s="10" t="s">
        <v>702</v>
      </c>
      <c r="P122" s="10"/>
      <c r="Q122" s="12">
        <f>(J122*0.8+250)*1.25</f>
        <v>505.7</v>
      </c>
      <c r="R122" s="13">
        <f>J122*0.8*0.15/G122</f>
        <v>30.912000000000003</v>
      </c>
      <c r="S122" s="13">
        <f>J122*0.8*0.05/G122</f>
        <v>10.304</v>
      </c>
      <c r="T122" s="13">
        <f>J122*0.8*0.1/G122</f>
        <v>20.608000000000001</v>
      </c>
      <c r="U122" s="13">
        <f>J122*0.8*0.075/G122</f>
        <v>15.456000000000001</v>
      </c>
      <c r="V122" s="12" cm="1">
        <f t="array" aca="1" ref="V122" ca="1">(R1+V119:AE12224+65)*1.25+K122+M122*1.25</f>
        <v>0</v>
      </c>
      <c r="W122" s="12">
        <v>130</v>
      </c>
      <c r="X122" s="12">
        <f>(T122+52)*1.25+K122+M122*1.25</f>
        <v>90.76</v>
      </c>
      <c r="Y122" s="12">
        <f>(U122+41)*1.25+L122+M122*1.25</f>
        <v>70.570000000000007</v>
      </c>
      <c r="Z122" s="12">
        <f>(S122+30)*1.25+L122+M122*1.25</f>
        <v>50.38</v>
      </c>
      <c r="AB122" s="3" t="e">
        <f>#REF!*H122</f>
        <v>#REF!</v>
      </c>
    </row>
    <row r="123" spans="1:44" ht="13" x14ac:dyDescent="0.3">
      <c r="B123" s="6" t="s">
        <v>175</v>
      </c>
      <c r="C123" s="6">
        <v>1</v>
      </c>
      <c r="D123" s="6"/>
      <c r="E123" s="6"/>
      <c r="F123" s="9">
        <f>C123+D123-E123</f>
        <v>1</v>
      </c>
      <c r="G123" s="10">
        <v>0.75</v>
      </c>
      <c r="H123" s="11">
        <v>149</v>
      </c>
      <c r="I123" s="17">
        <v>1.2</v>
      </c>
      <c r="J123" s="17">
        <f>H123*I123</f>
        <v>178.79999999999998</v>
      </c>
      <c r="K123" s="17"/>
      <c r="L123" s="17"/>
      <c r="M123" s="17"/>
      <c r="N123" s="17" t="s">
        <v>694</v>
      </c>
      <c r="O123" s="10" t="s">
        <v>702</v>
      </c>
      <c r="P123" s="10" t="s">
        <v>412</v>
      </c>
      <c r="Q123" s="12">
        <f>(J123*0.8+250)*1.25</f>
        <v>491.29999999999995</v>
      </c>
      <c r="R123" s="13">
        <f>J123*0.8*0.15/G123</f>
        <v>28.608000000000001</v>
      </c>
      <c r="S123" s="13">
        <f>J123*0.8*0.05/G123</f>
        <v>9.5359999999999996</v>
      </c>
      <c r="T123" s="13">
        <f>J123*0.8*0.1/G123</f>
        <v>19.071999999999999</v>
      </c>
      <c r="U123" s="13">
        <f>J123*0.8*0.075/G123</f>
        <v>14.304</v>
      </c>
      <c r="V123" s="12">
        <f>(R123+65)*1.25+K123+M123*1.25</f>
        <v>117.01</v>
      </c>
      <c r="W123" s="12">
        <v>120</v>
      </c>
      <c r="X123" s="12">
        <f>(T123+52)*1.25+K123+M123*1.25</f>
        <v>88.84</v>
      </c>
      <c r="Y123" s="12">
        <f>(U123+41)*1.25+L123+M123*1.25</f>
        <v>69.13</v>
      </c>
      <c r="Z123" s="12">
        <f>(S123+30)*1.25+L123+M123*1.25</f>
        <v>49.42</v>
      </c>
      <c r="AA123" s="2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3" customFormat="1" ht="13" x14ac:dyDescent="0.3">
      <c r="B124" s="5" t="s">
        <v>603</v>
      </c>
      <c r="C124" s="5">
        <v>1</v>
      </c>
      <c r="D124" s="5"/>
      <c r="E124" s="5"/>
      <c r="F124" s="9">
        <f>C124+D124-E124</f>
        <v>1</v>
      </c>
      <c r="G124" s="10">
        <v>0.75</v>
      </c>
      <c r="H124" s="11">
        <v>219</v>
      </c>
      <c r="I124" s="17">
        <v>1.1000000000000001</v>
      </c>
      <c r="J124" s="17">
        <f>H124*I124</f>
        <v>240.9</v>
      </c>
      <c r="K124" s="17"/>
      <c r="L124" s="17"/>
      <c r="M124" s="17"/>
      <c r="N124" s="17" t="s">
        <v>694</v>
      </c>
      <c r="O124" s="10" t="s">
        <v>701</v>
      </c>
      <c r="P124" s="10"/>
      <c r="Q124" s="12">
        <f>(J124*0.8+250)*1.25</f>
        <v>553.40000000000009</v>
      </c>
      <c r="R124" s="13">
        <f>J124*0.8*0.15/G124</f>
        <v>38.544000000000004</v>
      </c>
      <c r="S124" s="13">
        <f>J124*0.8*0.05/G124</f>
        <v>12.848000000000004</v>
      </c>
      <c r="T124" s="13">
        <f>J124*0.8*0.1/G124</f>
        <v>25.696000000000009</v>
      </c>
      <c r="U124" s="13">
        <f>J124*0.8*0.075/G124</f>
        <v>19.272000000000002</v>
      </c>
      <c r="V124" s="12">
        <f>(R124+65)*1.25+K124+M124*1.25</f>
        <v>129.43</v>
      </c>
      <c r="W124" s="12">
        <v>130</v>
      </c>
      <c r="X124" s="12">
        <f>(T124+52)*1.25+K124+M124*1.25</f>
        <v>97.120000000000019</v>
      </c>
      <c r="Y124" s="12">
        <f>(U124+41)*1.25+L124+M124*1.25</f>
        <v>75.34</v>
      </c>
      <c r="Z124" s="12">
        <f>(S124+30)*1.25+L124+M124*1.25</f>
        <v>53.560000000000009</v>
      </c>
      <c r="AB124" s="3" t="e">
        <f>#REF!*H124</f>
        <v>#REF!</v>
      </c>
    </row>
    <row r="125" spans="1:44" s="3" customFormat="1" ht="13" x14ac:dyDescent="0.3">
      <c r="B125" s="6" t="s">
        <v>195</v>
      </c>
      <c r="C125" s="6">
        <v>3</v>
      </c>
      <c r="D125" s="6"/>
      <c r="E125" s="6"/>
      <c r="F125" s="9">
        <f>C125+D125-E125</f>
        <v>3</v>
      </c>
      <c r="G125" s="10">
        <v>0.5</v>
      </c>
      <c r="H125" s="11">
        <v>129</v>
      </c>
      <c r="I125" s="17">
        <v>1.1000000000000001</v>
      </c>
      <c r="J125" s="17">
        <f>H125*I125</f>
        <v>141.9</v>
      </c>
      <c r="K125" s="17">
        <v>0</v>
      </c>
      <c r="L125" s="17">
        <v>0</v>
      </c>
      <c r="M125" s="17"/>
      <c r="N125" s="17" t="s">
        <v>694</v>
      </c>
      <c r="O125" s="10" t="s">
        <v>701</v>
      </c>
      <c r="P125" s="10" t="s">
        <v>354</v>
      </c>
      <c r="Q125" s="12">
        <f>(J125*0.8+250)*1.25</f>
        <v>454.4</v>
      </c>
      <c r="R125" s="13">
        <f>J125*0.8*0.15/G125</f>
        <v>34.056000000000004</v>
      </c>
      <c r="S125" s="13">
        <f>J125*0.8*0.05/G125</f>
        <v>11.352000000000002</v>
      </c>
      <c r="T125" s="13">
        <f>J125*0.8*0.1/G125</f>
        <v>22.704000000000004</v>
      </c>
      <c r="U125" s="13">
        <f>J125*0.8*0.075/G125</f>
        <v>17.028000000000002</v>
      </c>
      <c r="V125" s="12">
        <f>(R125+65)*1.25+K125+M125*1.25</f>
        <v>123.82000000000002</v>
      </c>
      <c r="W125" s="12">
        <v>130</v>
      </c>
      <c r="X125" s="12">
        <f>(T125+52)*1.25+K125+M125*1.25</f>
        <v>93.38000000000001</v>
      </c>
      <c r="Y125" s="12">
        <f>(U125+41)*1.25+L125+M125*1.25</f>
        <v>72.535000000000011</v>
      </c>
      <c r="Z125" s="12">
        <f>(S125+30)*1.25+L125+M125*1.25</f>
        <v>51.690000000000005</v>
      </c>
    </row>
    <row r="126" spans="1:44" s="3" customFormat="1" ht="13" x14ac:dyDescent="0.3">
      <c r="B126" s="6" t="s">
        <v>170</v>
      </c>
      <c r="C126" s="6">
        <v>2</v>
      </c>
      <c r="D126" s="6"/>
      <c r="E126" s="6">
        <v>2</v>
      </c>
      <c r="F126" s="9">
        <f>C126+D126-E126</f>
        <v>0</v>
      </c>
      <c r="G126" s="10">
        <v>0.5</v>
      </c>
      <c r="H126" s="11">
        <v>129</v>
      </c>
      <c r="I126" s="17">
        <v>1.2</v>
      </c>
      <c r="J126" s="17">
        <f>H126*I126</f>
        <v>154.79999999999998</v>
      </c>
      <c r="K126" s="17"/>
      <c r="L126" s="17"/>
      <c r="M126" s="17"/>
      <c r="N126" s="17" t="s">
        <v>694</v>
      </c>
      <c r="O126" s="10" t="s">
        <v>692</v>
      </c>
      <c r="P126" s="10" t="s">
        <v>296</v>
      </c>
      <c r="Q126" s="12">
        <f>(J126*0.8+250)*1.25</f>
        <v>467.29999999999995</v>
      </c>
      <c r="R126" s="13">
        <f>J126*0.8*0.15/G126</f>
        <v>37.151999999999994</v>
      </c>
      <c r="S126" s="13">
        <f>J126*0.8*0.05/G126</f>
        <v>12.384</v>
      </c>
      <c r="T126" s="13">
        <f>J126*0.8*0.1/G126</f>
        <v>24.768000000000001</v>
      </c>
      <c r="U126" s="13">
        <f>J126*0.8*0.075/G126</f>
        <v>18.575999999999997</v>
      </c>
      <c r="V126" s="12">
        <f>(R126+65)*1.25+K126+M126*1.25</f>
        <v>127.68999999999998</v>
      </c>
      <c r="W126" s="12">
        <v>130</v>
      </c>
      <c r="X126" s="12">
        <f>(T126+52)*1.25+K126+M126*1.25</f>
        <v>95.960000000000008</v>
      </c>
      <c r="Y126" s="12">
        <f>(U126+41)*1.25+L126+M126*1.25</f>
        <v>74.47</v>
      </c>
      <c r="Z126" s="12">
        <f>(S126+30)*1.25+L126+M126*1.25</f>
        <v>52.980000000000004</v>
      </c>
      <c r="AB126" s="3" t="e">
        <f>#REF!*H126</f>
        <v>#REF!</v>
      </c>
    </row>
    <row r="127" spans="1:44" ht="13" x14ac:dyDescent="0.3">
      <c r="B127" s="6" t="s">
        <v>151</v>
      </c>
      <c r="C127" s="6">
        <v>1</v>
      </c>
      <c r="D127" s="6"/>
      <c r="E127" s="6"/>
      <c r="F127" s="9">
        <f>C127+D127-E127</f>
        <v>1</v>
      </c>
      <c r="G127" s="10">
        <v>0.75</v>
      </c>
      <c r="H127" s="11">
        <v>139</v>
      </c>
      <c r="I127" s="17">
        <v>1</v>
      </c>
      <c r="J127" s="17">
        <f>H127*I127</f>
        <v>139</v>
      </c>
      <c r="K127" s="17"/>
      <c r="L127" s="17"/>
      <c r="M127" s="17"/>
      <c r="N127" s="17" t="s">
        <v>694</v>
      </c>
      <c r="O127" s="10" t="s">
        <v>692</v>
      </c>
      <c r="P127" s="10" t="s">
        <v>503</v>
      </c>
      <c r="Q127" s="12">
        <f>(J127*0.8+250)*1.25</f>
        <v>451.5</v>
      </c>
      <c r="R127" s="13">
        <f>J127*0.8*0.15/G127</f>
        <v>22.24</v>
      </c>
      <c r="S127" s="13">
        <f>J127*0.8*0.05/G127</f>
        <v>7.413333333333334</v>
      </c>
      <c r="T127" s="13">
        <f>J127*0.8*0.1/G127</f>
        <v>14.826666666666668</v>
      </c>
      <c r="U127" s="13">
        <f>J127*0.8*0.075/G127</f>
        <v>11.12</v>
      </c>
      <c r="V127" s="12">
        <f>(R127+65)*1.25+K127+M127*1.25</f>
        <v>109.05</v>
      </c>
      <c r="W127" s="12">
        <v>110</v>
      </c>
      <c r="X127" s="12">
        <f>(T127+52)*1.25+K127+M127*1.25</f>
        <v>83.533333333333331</v>
      </c>
      <c r="Y127" s="12">
        <f>(U127+41)*1.25+L127+M127*1.25</f>
        <v>65.149999999999991</v>
      </c>
      <c r="Z127" s="12">
        <f>(S127+30)*1.25+L127+M127*1.25</f>
        <v>46.766666666666666</v>
      </c>
      <c r="AA127" s="2"/>
      <c r="AB127" s="3" t="e">
        <f>#REF!*H127</f>
        <v>#REF!</v>
      </c>
      <c r="AC127" s="2" t="s">
        <v>89</v>
      </c>
    </row>
    <row r="128" spans="1:44" s="3" customFormat="1" ht="13" x14ac:dyDescent="0.3">
      <c r="A128" s="3" t="s">
        <v>1</v>
      </c>
      <c r="B128" s="6" t="s">
        <v>737</v>
      </c>
      <c r="C128" s="6"/>
      <c r="D128" s="6">
        <v>6</v>
      </c>
      <c r="E128" s="6"/>
      <c r="F128" s="9">
        <f>C128+D128-E128</f>
        <v>6</v>
      </c>
      <c r="G128" s="6">
        <v>0.75</v>
      </c>
      <c r="H128" s="11">
        <v>159</v>
      </c>
      <c r="I128" s="17">
        <v>1.2</v>
      </c>
      <c r="J128" s="17">
        <f>H128*I128</f>
        <v>190.79999999999998</v>
      </c>
      <c r="K128" s="17"/>
      <c r="L128" s="17"/>
      <c r="M128" s="17"/>
      <c r="N128" s="17" t="s">
        <v>694</v>
      </c>
      <c r="O128" s="10" t="s">
        <v>690</v>
      </c>
      <c r="P128" s="10"/>
      <c r="Q128" s="12">
        <f>(J128*0.8+250)*1.25</f>
        <v>503.29999999999995</v>
      </c>
      <c r="R128" s="13">
        <f>J128*0.8*0.15/G128</f>
        <v>30.527999999999995</v>
      </c>
      <c r="S128" s="13">
        <f>J128*0.8*0.05/G128</f>
        <v>10.176</v>
      </c>
      <c r="T128" s="13">
        <f>J128*0.8*0.1/G128</f>
        <v>20.352</v>
      </c>
      <c r="U128" s="13">
        <f>J128*0.8*0.075/G128</f>
        <v>15.263999999999998</v>
      </c>
      <c r="V128" s="12">
        <f>(R128+65)*1.25+K128+M128*1.25</f>
        <v>119.41</v>
      </c>
      <c r="W128" s="12">
        <v>130</v>
      </c>
      <c r="X128" s="12">
        <f>(T128+52)*1.25+K128+M128*1.25</f>
        <v>90.44</v>
      </c>
      <c r="Y128" s="12">
        <f>(U128+41)*1.25+L128+M128*1.25</f>
        <v>70.33</v>
      </c>
      <c r="Z128" s="12">
        <f>(S128+30)*1.25+L128+M128*1.25</f>
        <v>50.22</v>
      </c>
      <c r="AB128" s="3" t="e">
        <f>#REF!*H128</f>
        <v>#REF!</v>
      </c>
    </row>
    <row r="129" spans="1:29" ht="13" hidden="1" x14ac:dyDescent="0.3">
      <c r="A129" s="3" t="s">
        <v>1</v>
      </c>
      <c r="B129" s="5" t="s">
        <v>117</v>
      </c>
      <c r="C129" s="5"/>
      <c r="D129" s="5"/>
      <c r="E129" s="5"/>
      <c r="F129" s="9">
        <f>C129+D129-E129</f>
        <v>0</v>
      </c>
      <c r="G129" s="10">
        <v>0.75</v>
      </c>
      <c r="H129" s="11">
        <v>165</v>
      </c>
      <c r="I129" s="17">
        <v>1</v>
      </c>
      <c r="J129" s="17">
        <f>H129*I129</f>
        <v>165</v>
      </c>
      <c r="K129" s="17"/>
      <c r="L129" s="17"/>
      <c r="M129" s="17"/>
      <c r="N129" s="17"/>
      <c r="O129" s="10"/>
      <c r="P129" s="10"/>
      <c r="Q129" s="12">
        <f>(J129*0.8+250)*1.25</f>
        <v>477.5</v>
      </c>
      <c r="R129" s="13">
        <f>J129*0.8*0.15/G129</f>
        <v>26.400000000000002</v>
      </c>
      <c r="S129" s="13">
        <f>J129*0.8*0.05/G129</f>
        <v>8.8000000000000007</v>
      </c>
      <c r="T129" s="13">
        <f>J129*0.8*0.1/G129</f>
        <v>17.600000000000001</v>
      </c>
      <c r="U129" s="13">
        <f>J129*0.8*0.075/G129</f>
        <v>13.200000000000001</v>
      </c>
      <c r="V129" s="12">
        <f>(R129+65)*1.25+K129+M129*1.25</f>
        <v>114.25</v>
      </c>
      <c r="W129" s="12"/>
      <c r="X129" s="12">
        <f>(T129+52)*1.25+K129+M129*1.25</f>
        <v>87</v>
      </c>
      <c r="Y129" s="12">
        <f>(U129+41)*1.25+L129+M129*1.25</f>
        <v>67.75</v>
      </c>
      <c r="Z129" s="12">
        <f>(S129+30)*1.25+L129+M129*1.25</f>
        <v>48.5</v>
      </c>
      <c r="AA129" s="2"/>
      <c r="AB129" s="3" t="e">
        <f>#REF!*H129</f>
        <v>#REF!</v>
      </c>
    </row>
    <row r="130" spans="1:29" ht="13" hidden="1" x14ac:dyDescent="0.3">
      <c r="B130" s="5" t="s">
        <v>130</v>
      </c>
      <c r="C130" s="5"/>
      <c r="D130" s="5"/>
      <c r="E130" s="5"/>
      <c r="F130" s="9">
        <f>C130+D130-E130</f>
        <v>0</v>
      </c>
      <c r="G130" s="10">
        <v>0.75</v>
      </c>
      <c r="H130" s="11">
        <f>1.2*299</f>
        <v>358.8</v>
      </c>
      <c r="I130" s="17">
        <v>1.2</v>
      </c>
      <c r="J130" s="17">
        <f>H130*I130</f>
        <v>430.56</v>
      </c>
      <c r="K130" s="17">
        <v>16</v>
      </c>
      <c r="L130" s="17">
        <v>8</v>
      </c>
      <c r="M130" s="17"/>
      <c r="N130" s="17"/>
      <c r="O130" s="10"/>
      <c r="P130" s="10"/>
      <c r="Q130" s="12">
        <f>(J130*0.8+250)*1.25</f>
        <v>743.06000000000017</v>
      </c>
      <c r="R130" s="13">
        <f>J130*0.8*0.15/G130</f>
        <v>68.889600000000002</v>
      </c>
      <c r="S130" s="13">
        <f>J130*0.8*0.05/G130</f>
        <v>22.963200000000004</v>
      </c>
      <c r="T130" s="13">
        <f>J130*0.8*0.1/G130</f>
        <v>45.926400000000008</v>
      </c>
      <c r="U130" s="13">
        <f>J130*0.8*0.075/G130</f>
        <v>34.444800000000001</v>
      </c>
      <c r="V130" s="12">
        <f>(R130+65)*1.25+K130+M130*1.25</f>
        <v>183.36199999999999</v>
      </c>
      <c r="W130" s="12"/>
      <c r="X130" s="12">
        <f>(T130+52)*1.25+K130+M130*1.25</f>
        <v>138.40800000000002</v>
      </c>
      <c r="Y130" s="12">
        <f>(U130+41)*1.25+L130+M130*1.25</f>
        <v>102.306</v>
      </c>
      <c r="Z130" s="12">
        <f>(S130+30)*1.25+L130+M130*1.25</f>
        <v>74.204000000000008</v>
      </c>
      <c r="AA130" s="2"/>
      <c r="AB130" s="3" t="e">
        <f>#REF!*H130</f>
        <v>#REF!</v>
      </c>
    </row>
    <row r="131" spans="1:29" ht="13" x14ac:dyDescent="0.3">
      <c r="B131" s="5" t="s">
        <v>215</v>
      </c>
      <c r="C131" s="5">
        <v>1</v>
      </c>
      <c r="D131" s="5"/>
      <c r="E131" s="5"/>
      <c r="F131" s="9">
        <f>C131+D131-E131</f>
        <v>1</v>
      </c>
      <c r="G131" s="10">
        <v>0.75</v>
      </c>
      <c r="H131" s="11">
        <v>289</v>
      </c>
      <c r="I131" s="17">
        <v>1.2</v>
      </c>
      <c r="J131" s="17">
        <f>H131*I131</f>
        <v>346.8</v>
      </c>
      <c r="K131" s="17">
        <v>16</v>
      </c>
      <c r="L131" s="17">
        <v>8</v>
      </c>
      <c r="M131" s="17"/>
      <c r="N131" s="17" t="s">
        <v>694</v>
      </c>
      <c r="O131" s="10" t="s">
        <v>697</v>
      </c>
      <c r="P131" s="10" t="s">
        <v>342</v>
      </c>
      <c r="Q131" s="12">
        <f>(J131*0.8+250)*1.25</f>
        <v>659.30000000000007</v>
      </c>
      <c r="R131" s="13">
        <f>J131*0.8*0.15/G131</f>
        <v>55.488</v>
      </c>
      <c r="S131" s="13">
        <f>J131*0.8*0.05/G131</f>
        <v>18.495999999999999</v>
      </c>
      <c r="T131" s="13">
        <f>J131*0.8*0.1/G131</f>
        <v>36.991999999999997</v>
      </c>
      <c r="U131" s="13">
        <f>J131*0.8*0.075/G131</f>
        <v>27.744</v>
      </c>
      <c r="V131" s="12">
        <f>(R131+65)*1.25+K131+M131*1.25</f>
        <v>166.61</v>
      </c>
      <c r="W131" s="12">
        <v>180</v>
      </c>
      <c r="X131" s="12">
        <f>(T131+52)*1.25+K131+M131*1.25</f>
        <v>127.23999999999998</v>
      </c>
      <c r="Y131" s="12">
        <f>(U131+41)*1.25+L131+M131*1.25</f>
        <v>93.93</v>
      </c>
      <c r="Z131" s="12">
        <f>(S131+30)*1.25+L131+M131*1.25</f>
        <v>68.61999999999999</v>
      </c>
      <c r="AA131" s="3"/>
      <c r="AB131" s="3" t="e">
        <f>#REF!*H131</f>
        <v>#REF!</v>
      </c>
      <c r="AC131" s="3"/>
    </row>
    <row r="132" spans="1:29" s="3" customFormat="1" ht="13" x14ac:dyDescent="0.3">
      <c r="B132" s="5" t="s">
        <v>3</v>
      </c>
      <c r="C132" s="5">
        <v>3</v>
      </c>
      <c r="D132" s="5"/>
      <c r="E132" s="5">
        <v>1</v>
      </c>
      <c r="F132" s="9">
        <f>C132+D132-E132</f>
        <v>2</v>
      </c>
      <c r="G132" s="10">
        <v>0.75</v>
      </c>
      <c r="H132" s="11">
        <v>119</v>
      </c>
      <c r="I132" s="17">
        <v>1</v>
      </c>
      <c r="J132" s="17">
        <f>H132*I132</f>
        <v>119</v>
      </c>
      <c r="K132" s="17"/>
      <c r="L132" s="17"/>
      <c r="M132" s="17"/>
      <c r="N132" s="17" t="s">
        <v>694</v>
      </c>
      <c r="O132" s="10" t="s">
        <v>697</v>
      </c>
      <c r="P132" s="10" t="s">
        <v>348</v>
      </c>
      <c r="Q132" s="12">
        <f>(J132*0.8+250)*1.25</f>
        <v>431.5</v>
      </c>
      <c r="R132" s="13">
        <f>J132*0.8*0.15/G132</f>
        <v>19.04</v>
      </c>
      <c r="S132" s="13">
        <f>J132*0.8*0.05/G132</f>
        <v>6.3466666666666676</v>
      </c>
      <c r="T132" s="13">
        <f>J132*0.8*0.1/G132</f>
        <v>12.693333333333335</v>
      </c>
      <c r="U132" s="13">
        <f>J132*0.8*0.075/G132</f>
        <v>9.52</v>
      </c>
      <c r="V132" s="12">
        <f>(R132+65)*1.25+K132+M132*1.25</f>
        <v>105.04999999999998</v>
      </c>
      <c r="W132" s="12">
        <v>110</v>
      </c>
      <c r="X132" s="12">
        <f>(T132+52)*1.25+K132+M132*1.25</f>
        <v>80.86666666666666</v>
      </c>
      <c r="Y132" s="12">
        <f>(U132+41)*1.25+L132+M132*1.25</f>
        <v>63.149999999999991</v>
      </c>
      <c r="Z132" s="12">
        <f>(S132+30)*1.25+L132+M132*1.25</f>
        <v>45.43333333333333</v>
      </c>
      <c r="AB132" s="3" t="e">
        <f>#REF!*H132</f>
        <v>#REF!</v>
      </c>
    </row>
    <row r="133" spans="1:29" ht="13" x14ac:dyDescent="0.3">
      <c r="B133" s="5" t="s">
        <v>685</v>
      </c>
      <c r="C133" s="5">
        <v>2</v>
      </c>
      <c r="D133" s="5"/>
      <c r="E133" s="5"/>
      <c r="F133" s="9">
        <f>C133+D133-E133</f>
        <v>2</v>
      </c>
      <c r="G133" s="10">
        <v>0.75</v>
      </c>
      <c r="H133" s="11">
        <v>179</v>
      </c>
      <c r="I133" s="17">
        <v>1.1000000000000001</v>
      </c>
      <c r="J133" s="17">
        <f>H133*I133</f>
        <v>196.9</v>
      </c>
      <c r="K133" s="17"/>
      <c r="L133" s="17"/>
      <c r="M133" s="17"/>
      <c r="N133" s="17" t="s">
        <v>694</v>
      </c>
      <c r="O133" s="10" t="s">
        <v>697</v>
      </c>
      <c r="P133" s="10"/>
      <c r="Q133" s="12">
        <f>(J133*0.8+250)*1.25</f>
        <v>509.4</v>
      </c>
      <c r="R133" s="13">
        <f>J133*0.8*0.15/G133</f>
        <v>31.504000000000001</v>
      </c>
      <c r="S133" s="13">
        <f>J133*0.8*0.05/G133</f>
        <v>10.501333333333335</v>
      </c>
      <c r="T133" s="13">
        <f>J133*0.8*0.1/G133</f>
        <v>21.00266666666667</v>
      </c>
      <c r="U133" s="13">
        <f>J133*0.8*0.075/G133</f>
        <v>15.752000000000001</v>
      </c>
      <c r="V133" s="12">
        <f>(R133+65)*1.25+K133+M133*1.25</f>
        <v>120.63000000000001</v>
      </c>
      <c r="W133" s="12">
        <v>130</v>
      </c>
      <c r="X133" s="12">
        <f>(T133+52)*1.25+K133+M133*1.25</f>
        <v>91.25333333333333</v>
      </c>
      <c r="Y133" s="12">
        <f>(U133+41)*1.25+L133+M133*1.25</f>
        <v>70.94</v>
      </c>
      <c r="Z133" s="12">
        <f>(S133+30)*1.25+L133+M133*1.25</f>
        <v>50.626666666666665</v>
      </c>
      <c r="AA133" s="3"/>
      <c r="AB133" s="3" t="e">
        <f>#REF!*H133</f>
        <v>#REF!</v>
      </c>
    </row>
    <row r="134" spans="1:29" ht="13" x14ac:dyDescent="0.3">
      <c r="B134" s="6" t="s">
        <v>849</v>
      </c>
      <c r="C134" s="6"/>
      <c r="D134" s="6">
        <v>4</v>
      </c>
      <c r="E134" s="6"/>
      <c r="F134" s="9">
        <f>C134+D134-E134</f>
        <v>4</v>
      </c>
      <c r="G134" s="10">
        <v>0.75</v>
      </c>
      <c r="H134" s="11">
        <v>159</v>
      </c>
      <c r="I134" s="17">
        <v>1.2</v>
      </c>
      <c r="J134" s="17">
        <f>H134*I134</f>
        <v>190.79999999999998</v>
      </c>
      <c r="K134" s="17"/>
      <c r="L134" s="17"/>
      <c r="M134" s="17"/>
      <c r="N134" s="17" t="s">
        <v>877</v>
      </c>
      <c r="O134" s="10" t="s">
        <v>693</v>
      </c>
      <c r="P134" s="10"/>
      <c r="Q134" s="12">
        <f>(J134*0.8+250)*1.25</f>
        <v>503.29999999999995</v>
      </c>
      <c r="R134" s="13">
        <f>J134*0.8*0.15/G134</f>
        <v>30.527999999999995</v>
      </c>
      <c r="S134" s="13">
        <f>J134*0.8*0.05/G134</f>
        <v>10.176</v>
      </c>
      <c r="T134" s="13">
        <f>J134*0.8*0.1/G134</f>
        <v>20.352</v>
      </c>
      <c r="U134" s="13">
        <f>J134*0.8*0.075/G134</f>
        <v>15.263999999999998</v>
      </c>
      <c r="V134" s="12">
        <f>(R134+65)*1.25+K134+M134*1.25</f>
        <v>119.41</v>
      </c>
      <c r="W134" s="12">
        <v>130</v>
      </c>
      <c r="X134" s="12">
        <f>(T134+52)*1.25+K134+M134*1.25</f>
        <v>90.44</v>
      </c>
      <c r="Y134" s="12">
        <f>(U134+41)*1.25+L134+M134*1.25</f>
        <v>70.33</v>
      </c>
      <c r="Z134" s="12">
        <f>(S134+30)*1.25+L134+M134*1.25</f>
        <v>50.22</v>
      </c>
      <c r="AA134" s="3"/>
      <c r="AB134" s="3" t="e">
        <f>#REF!*H134</f>
        <v>#REF!</v>
      </c>
    </row>
    <row r="135" spans="1:29" s="3" customFormat="1" x14ac:dyDescent="0.35">
      <c r="B135" s="5" t="s">
        <v>830</v>
      </c>
      <c r="C135" s="5"/>
      <c r="D135" s="5">
        <v>6</v>
      </c>
      <c r="E135" s="5">
        <v>2</v>
      </c>
      <c r="F135" s="9">
        <f>C135+D135-E135</f>
        <v>4</v>
      </c>
      <c r="G135" s="10">
        <v>0.75</v>
      </c>
      <c r="H135" s="11">
        <v>159</v>
      </c>
      <c r="I135" s="17">
        <v>1.1000000000000001</v>
      </c>
      <c r="J135" s="17">
        <f>H135*I135</f>
        <v>174.9</v>
      </c>
      <c r="K135" s="17"/>
      <c r="L135" s="17"/>
      <c r="M135" s="17"/>
      <c r="N135" s="17" t="s">
        <v>877</v>
      </c>
      <c r="O135" s="10" t="s">
        <v>687</v>
      </c>
      <c r="P135" s="10"/>
      <c r="Q135" s="12">
        <f>(J135*0.8+250)*1.25</f>
        <v>487.40000000000003</v>
      </c>
      <c r="R135" s="13">
        <f>J135*0.8*0.15/G135</f>
        <v>27.984000000000005</v>
      </c>
      <c r="S135" s="13">
        <f>J135*0.8*0.05/G135</f>
        <v>9.3280000000000012</v>
      </c>
      <c r="T135" s="13">
        <f>J135*0.8*0.1/G135</f>
        <v>18.656000000000002</v>
      </c>
      <c r="U135" s="13">
        <f>J135*0.8*0.075/G135</f>
        <v>13.992000000000003</v>
      </c>
      <c r="V135" s="12">
        <f>(R135+65)*1.25+K135+M135*1.25</f>
        <v>116.23000000000002</v>
      </c>
      <c r="W135" s="12">
        <v>130</v>
      </c>
      <c r="X135" s="12">
        <f>(T135+52)*1.25+K135+M135*1.25</f>
        <v>88.320000000000007</v>
      </c>
      <c r="Y135" s="12">
        <f>(U135+41)*1.25+L135+M135*1.25</f>
        <v>68.740000000000009</v>
      </c>
      <c r="Z135" s="12">
        <f>(S135+30)*1.25+L135+M135*1.25</f>
        <v>49.160000000000004</v>
      </c>
      <c r="AA135" s="8"/>
      <c r="AB135" s="3" t="e">
        <f>#REF!*H135</f>
        <v>#REF!</v>
      </c>
    </row>
    <row r="136" spans="1:29" s="3" customFormat="1" x14ac:dyDescent="0.35">
      <c r="B136" s="5" t="s">
        <v>834</v>
      </c>
      <c r="C136" s="5"/>
      <c r="D136" s="5">
        <v>2</v>
      </c>
      <c r="E136" s="5"/>
      <c r="F136" s="9">
        <f>C136+D136-E136</f>
        <v>2</v>
      </c>
      <c r="G136" s="10">
        <v>0.75</v>
      </c>
      <c r="H136" s="11">
        <v>249</v>
      </c>
      <c r="I136" s="17">
        <v>1.2</v>
      </c>
      <c r="J136" s="17">
        <f>H136*I136</f>
        <v>298.8</v>
      </c>
      <c r="K136" s="17">
        <v>16</v>
      </c>
      <c r="L136" s="17">
        <v>8</v>
      </c>
      <c r="M136" s="17"/>
      <c r="N136" s="17" t="s">
        <v>877</v>
      </c>
      <c r="O136" s="10" t="s">
        <v>687</v>
      </c>
      <c r="P136" s="10"/>
      <c r="Q136" s="12">
        <f>(J136*0.8+250)*1.25</f>
        <v>611.30000000000007</v>
      </c>
      <c r="R136" s="13">
        <f>J136*0.8*0.15/G136</f>
        <v>47.808</v>
      </c>
      <c r="S136" s="13">
        <f>J136*0.8*0.05/G136</f>
        <v>15.936000000000002</v>
      </c>
      <c r="T136" s="13">
        <f>J136*0.8*0.1/G136</f>
        <v>31.872000000000003</v>
      </c>
      <c r="U136" s="13">
        <f>J136*0.8*0.075/G136</f>
        <v>23.904</v>
      </c>
      <c r="V136" s="12">
        <f>(R136+65)*1.25+K136+M136*1.25</f>
        <v>157.01</v>
      </c>
      <c r="W136" s="12">
        <v>160</v>
      </c>
      <c r="X136" s="12">
        <f>(T136+52)*1.25+K136+M136*1.25</f>
        <v>120.84</v>
      </c>
      <c r="Y136" s="12">
        <f>(U136+41)*1.25+L136+M136*1.25</f>
        <v>89.13</v>
      </c>
      <c r="Z136" s="12">
        <f>(S136+30)*1.25+L136+M136*1.25</f>
        <v>65.42</v>
      </c>
      <c r="AA136" s="8"/>
      <c r="AB136" s="3" t="e">
        <f>#REF!*H136</f>
        <v>#REF!</v>
      </c>
    </row>
    <row r="137" spans="1:29" s="3" customFormat="1" ht="13" x14ac:dyDescent="0.3">
      <c r="B137" s="5" t="s">
        <v>794</v>
      </c>
      <c r="C137" s="5"/>
      <c r="D137" s="5">
        <v>6</v>
      </c>
      <c r="E137" s="5"/>
      <c r="F137" s="9">
        <f>C137+D137-E137</f>
        <v>6</v>
      </c>
      <c r="G137" s="10">
        <v>0.75</v>
      </c>
      <c r="H137" s="11">
        <v>149</v>
      </c>
      <c r="I137" s="17">
        <v>1.2</v>
      </c>
      <c r="J137" s="17">
        <f>H137*I137</f>
        <v>178.79999999999998</v>
      </c>
      <c r="K137" s="17"/>
      <c r="L137" s="17"/>
      <c r="M137" s="17"/>
      <c r="N137" s="17" t="s">
        <v>877</v>
      </c>
      <c r="O137" s="10" t="s">
        <v>871</v>
      </c>
      <c r="P137" s="10"/>
      <c r="Q137" s="12">
        <f>(J137*0.8+250)*1.25</f>
        <v>491.29999999999995</v>
      </c>
      <c r="R137" s="13">
        <f>J137*0.8*0.15/G137</f>
        <v>28.608000000000001</v>
      </c>
      <c r="S137" s="13">
        <f>J137*0.8*0.05/G137</f>
        <v>9.5359999999999996</v>
      </c>
      <c r="T137" s="13">
        <f>J137*0.8*0.1/G137</f>
        <v>19.071999999999999</v>
      </c>
      <c r="U137" s="13">
        <f>J137*0.8*0.075/G137</f>
        <v>14.304</v>
      </c>
      <c r="V137" s="12">
        <f>(R137+65)*1.25+K137+M137*1.25</f>
        <v>117.01</v>
      </c>
      <c r="W137" s="12">
        <v>130</v>
      </c>
      <c r="X137" s="12">
        <f>(T137+52)*1.25+K137+M137*1.25</f>
        <v>88.84</v>
      </c>
      <c r="Y137" s="12">
        <f>(U137+41)*1.25+L137+M137*1.25</f>
        <v>69.13</v>
      </c>
      <c r="Z137" s="12">
        <f>(S137+30)*1.25+L137+M137*1.25</f>
        <v>49.42</v>
      </c>
      <c r="AB137" s="3" t="e">
        <f>#REF!*H137</f>
        <v>#REF!</v>
      </c>
    </row>
    <row r="138" spans="1:29" s="46" customFormat="1" ht="18.5" x14ac:dyDescent="0.45">
      <c r="B138" s="53" t="s">
        <v>700</v>
      </c>
      <c r="C138" s="53"/>
      <c r="D138" s="53"/>
      <c r="E138" s="53"/>
      <c r="F138" s="47"/>
      <c r="G138" s="54"/>
      <c r="H138" s="55"/>
      <c r="I138" s="56"/>
      <c r="J138" s="56"/>
      <c r="K138" s="56"/>
      <c r="L138" s="56"/>
      <c r="M138" s="56"/>
      <c r="N138" s="56"/>
      <c r="O138" s="54"/>
      <c r="P138" s="54"/>
      <c r="Q138" s="57"/>
      <c r="R138" s="58"/>
      <c r="S138" s="58"/>
      <c r="T138" s="58"/>
      <c r="U138" s="58"/>
      <c r="V138" s="57"/>
      <c r="W138" s="57"/>
      <c r="X138" s="57"/>
      <c r="Y138" s="57"/>
      <c r="Z138" s="57"/>
    </row>
    <row r="139" spans="1:29" s="3" customFormat="1" ht="13" x14ac:dyDescent="0.3">
      <c r="B139" s="5" t="s">
        <v>733</v>
      </c>
      <c r="C139" s="5"/>
      <c r="D139" s="5">
        <v>6</v>
      </c>
      <c r="E139" s="5">
        <v>2</v>
      </c>
      <c r="F139" s="9">
        <f>C139+D139-E139</f>
        <v>4</v>
      </c>
      <c r="G139" s="10">
        <v>0.75</v>
      </c>
      <c r="H139" s="11">
        <v>161</v>
      </c>
      <c r="I139" s="17">
        <v>1.2</v>
      </c>
      <c r="J139" s="17">
        <f>H139*I139</f>
        <v>193.2</v>
      </c>
      <c r="K139" s="17"/>
      <c r="L139" s="17"/>
      <c r="M139" s="17"/>
      <c r="N139" s="17" t="s">
        <v>688</v>
      </c>
      <c r="O139" s="10" t="s">
        <v>760</v>
      </c>
      <c r="P139" s="10" t="s">
        <v>761</v>
      </c>
      <c r="Q139" s="12">
        <f>(J139*0.8+250)*1.25</f>
        <v>505.7</v>
      </c>
      <c r="R139" s="13">
        <f>J139*0.8*0.15/G139</f>
        <v>30.912000000000003</v>
      </c>
      <c r="S139" s="13">
        <f>J139*0.8*0.05/G139</f>
        <v>10.304</v>
      </c>
      <c r="T139" s="13">
        <f>J139*0.8*0.1/G139</f>
        <v>20.608000000000001</v>
      </c>
      <c r="U139" s="13">
        <f>J139*0.8*0.075/G139</f>
        <v>15.456000000000001</v>
      </c>
      <c r="V139" s="12">
        <f>(R139+65)*1.25+K139+M139*1.25</f>
        <v>119.89000000000001</v>
      </c>
      <c r="W139" s="12">
        <v>130</v>
      </c>
      <c r="X139" s="12">
        <f>(T139+52)*1.25+K139+M139*1.25</f>
        <v>90.76</v>
      </c>
      <c r="Y139" s="12">
        <f>(U139+41)*1.25+L139+M139*1.25</f>
        <v>70.570000000000007</v>
      </c>
      <c r="Z139" s="12">
        <f>(S139+30)*1.25+L139+M139*1.25</f>
        <v>50.38</v>
      </c>
      <c r="AB139" s="3" t="e">
        <f>#REF!*H139</f>
        <v>#REF!</v>
      </c>
    </row>
    <row r="140" spans="1:29" s="3" customFormat="1" ht="13" x14ac:dyDescent="0.3">
      <c r="B140" s="5" t="s">
        <v>547</v>
      </c>
      <c r="C140" s="5">
        <v>1</v>
      </c>
      <c r="D140" s="5"/>
      <c r="E140" s="5"/>
      <c r="F140" s="9">
        <f>C140+D140-E140</f>
        <v>1</v>
      </c>
      <c r="G140" s="10">
        <v>0.75</v>
      </c>
      <c r="H140" s="11">
        <v>229</v>
      </c>
      <c r="I140" s="17">
        <v>1.2</v>
      </c>
      <c r="J140" s="17">
        <f>H140*I140</f>
        <v>274.8</v>
      </c>
      <c r="K140" s="17">
        <v>0</v>
      </c>
      <c r="L140" s="17">
        <v>0</v>
      </c>
      <c r="M140" s="17"/>
      <c r="N140" s="17" t="s">
        <v>688</v>
      </c>
      <c r="O140" s="10" t="s">
        <v>693</v>
      </c>
      <c r="P140" s="10" t="s">
        <v>550</v>
      </c>
      <c r="Q140" s="12">
        <f>(J140*0.8+250)*1.25</f>
        <v>587.30000000000007</v>
      </c>
      <c r="R140" s="13">
        <f>J140*0.8*0.15/G140</f>
        <v>43.968000000000011</v>
      </c>
      <c r="S140" s="13">
        <f>J140*0.8*0.05/G140</f>
        <v>14.656000000000004</v>
      </c>
      <c r="T140" s="13">
        <f>J140*0.8*0.1/G140</f>
        <v>29.312000000000008</v>
      </c>
      <c r="U140" s="13">
        <f>J140*0.8*0.075/G140</f>
        <v>21.984000000000005</v>
      </c>
      <c r="V140" s="12">
        <f>(R140+65)*1.25+K140+M140*1.25</f>
        <v>136.21000000000004</v>
      </c>
      <c r="W140" s="12">
        <v>140</v>
      </c>
      <c r="X140" s="12">
        <f>(T140+52)*1.25+K140+M140*1.25</f>
        <v>101.64000000000001</v>
      </c>
      <c r="Y140" s="12">
        <f>(U140+41)*1.25+L140+M140*1.25</f>
        <v>78.730000000000018</v>
      </c>
      <c r="Z140" s="12">
        <f>(S140+30)*1.25+L140+M140*1.25</f>
        <v>55.820000000000007</v>
      </c>
      <c r="AB140" s="3" t="e">
        <f>#REF!*H140</f>
        <v>#REF!</v>
      </c>
    </row>
    <row r="141" spans="1:29" x14ac:dyDescent="0.35">
      <c r="B141" s="5" t="s">
        <v>865</v>
      </c>
      <c r="C141" s="5"/>
      <c r="D141" s="5">
        <v>3</v>
      </c>
      <c r="E141" s="5"/>
      <c r="F141" s="9">
        <f>C141+D141-E141</f>
        <v>3</v>
      </c>
      <c r="G141" s="10">
        <v>0.75</v>
      </c>
      <c r="H141" s="11">
        <v>354</v>
      </c>
      <c r="I141" s="17">
        <v>1.2</v>
      </c>
      <c r="J141" s="17">
        <f>H141*I141</f>
        <v>424.8</v>
      </c>
      <c r="K141" s="17">
        <v>16</v>
      </c>
      <c r="L141" s="17">
        <v>8</v>
      </c>
      <c r="M141" s="17"/>
      <c r="N141" s="17" t="s">
        <v>688</v>
      </c>
      <c r="O141" s="10" t="s">
        <v>872</v>
      </c>
      <c r="P141" s="10"/>
      <c r="Q141" s="12">
        <f>(J141*0.8+250)*1.25</f>
        <v>737.30000000000007</v>
      </c>
      <c r="R141" s="13">
        <f>J141*0.8*0.15/G141</f>
        <v>67.968000000000004</v>
      </c>
      <c r="S141" s="13">
        <f>J141*0.8*0.05/G141</f>
        <v>22.656000000000002</v>
      </c>
      <c r="T141" s="13">
        <f>J141*0.8*0.1/G141</f>
        <v>45.312000000000005</v>
      </c>
      <c r="U141" s="13">
        <f>J141*0.8*0.075/G141</f>
        <v>33.984000000000002</v>
      </c>
      <c r="V141" s="12">
        <f>(R141+65)*1.25+K141+M141*1.25</f>
        <v>182.21000000000004</v>
      </c>
      <c r="W141" s="12">
        <v>190</v>
      </c>
      <c r="X141" s="12">
        <f>(T141+52)*1.25+K141+M141*1.25</f>
        <v>137.64000000000001</v>
      </c>
      <c r="Y141" s="12">
        <f>(U141+41)*1.25+L141+M141*1.25</f>
        <v>101.73000000000002</v>
      </c>
      <c r="Z141" s="12">
        <f>(S141+30)*1.25+L141+M141*1.25</f>
        <v>73.820000000000007</v>
      </c>
      <c r="AB141" s="3" t="e">
        <f>#REF!*H141</f>
        <v>#REF!</v>
      </c>
    </row>
    <row r="142" spans="1:29" ht="13" hidden="1" x14ac:dyDescent="0.3">
      <c r="B142" s="6" t="s">
        <v>157</v>
      </c>
      <c r="C142" s="6"/>
      <c r="D142" s="6"/>
      <c r="E142" s="6"/>
      <c r="F142" s="9">
        <f>C142+D142-E142</f>
        <v>0</v>
      </c>
      <c r="G142" s="10">
        <v>0.75</v>
      </c>
      <c r="H142" s="11">
        <v>429</v>
      </c>
      <c r="I142" s="17">
        <v>1.2</v>
      </c>
      <c r="J142" s="17">
        <f>H142*I142</f>
        <v>514.79999999999995</v>
      </c>
      <c r="K142" s="17">
        <v>16</v>
      </c>
      <c r="L142" s="17">
        <v>8</v>
      </c>
      <c r="M142" s="17"/>
      <c r="N142" s="17"/>
      <c r="O142" s="10"/>
      <c r="P142" s="10"/>
      <c r="Q142" s="12">
        <f>(J142*0.8+250)*1.25</f>
        <v>827.3</v>
      </c>
      <c r="R142" s="13">
        <f>J142*0.8*0.15/G142</f>
        <v>82.367999999999995</v>
      </c>
      <c r="S142" s="13">
        <f>J142*0.8*0.05/G142</f>
        <v>27.456</v>
      </c>
      <c r="T142" s="13">
        <f>J142*0.8*0.1/G142</f>
        <v>54.911999999999999</v>
      </c>
      <c r="U142" s="13">
        <f>J142*0.8*0.075/G142</f>
        <v>41.183999999999997</v>
      </c>
      <c r="V142" s="12">
        <f>(R142+65)*1.25+K142+M142*1.25</f>
        <v>200.20999999999998</v>
      </c>
      <c r="W142" s="12"/>
      <c r="X142" s="12">
        <f>(T142+52)*1.25+K142+M142*1.25</f>
        <v>149.64000000000001</v>
      </c>
      <c r="Y142" s="12">
        <f>(U142+41)*1.25+L142+M142*1.25</f>
        <v>110.72999999999999</v>
      </c>
      <c r="Z142" s="12">
        <f>(S142+30)*1.25+L142+M142*1.25</f>
        <v>79.820000000000007</v>
      </c>
      <c r="AA142" s="2"/>
      <c r="AB142" s="3" t="e">
        <f>#REF!*H142</f>
        <v>#REF!</v>
      </c>
    </row>
    <row r="143" spans="1:29" ht="13" x14ac:dyDescent="0.3">
      <c r="B143" s="5" t="s">
        <v>234</v>
      </c>
      <c r="C143" s="5">
        <v>1</v>
      </c>
      <c r="D143" s="5"/>
      <c r="E143" s="5"/>
      <c r="F143" s="9">
        <f>C143+D143-E143</f>
        <v>1</v>
      </c>
      <c r="G143" s="10">
        <v>0.75</v>
      </c>
      <c r="H143" s="11">
        <v>239</v>
      </c>
      <c r="I143" s="17">
        <v>1.1000000000000001</v>
      </c>
      <c r="J143" s="17">
        <f>H143*I143</f>
        <v>262.90000000000003</v>
      </c>
      <c r="K143" s="17">
        <v>16</v>
      </c>
      <c r="L143" s="17">
        <v>8</v>
      </c>
      <c r="M143" s="17"/>
      <c r="N143" s="17" t="s">
        <v>688</v>
      </c>
      <c r="O143" s="10" t="s">
        <v>693</v>
      </c>
      <c r="P143" s="10" t="s">
        <v>305</v>
      </c>
      <c r="Q143" s="12">
        <f>(J143*0.8+250)*1.25</f>
        <v>575.40000000000009</v>
      </c>
      <c r="R143" s="13">
        <f>J143*0.8*0.15/G143</f>
        <v>42.064000000000007</v>
      </c>
      <c r="S143" s="13">
        <f>J143*0.8*0.05/G143</f>
        <v>14.021333333333338</v>
      </c>
      <c r="T143" s="13">
        <f>J143*0.8*0.1/G143</f>
        <v>28.042666666666676</v>
      </c>
      <c r="U143" s="13">
        <f>J143*0.8*0.075/G143</f>
        <v>21.032000000000004</v>
      </c>
      <c r="V143" s="12">
        <f>(R143+65)*1.25+K143+M143*1.25</f>
        <v>149.83000000000001</v>
      </c>
      <c r="W143" s="12">
        <v>160</v>
      </c>
      <c r="X143" s="12">
        <f>(T143+52)*1.25+K143+M143*1.25</f>
        <v>116.05333333333334</v>
      </c>
      <c r="Y143" s="12">
        <f>(U143+41)*1.25+L143+M143*1.25</f>
        <v>85.54</v>
      </c>
      <c r="Z143" s="12">
        <f>(S143+30)*1.25+L143+M143*1.25</f>
        <v>63.026666666666671</v>
      </c>
      <c r="AA143" s="3"/>
      <c r="AB143" s="3" t="e">
        <f>#REF!*H143</f>
        <v>#REF!</v>
      </c>
    </row>
    <row r="144" spans="1:29" x14ac:dyDescent="0.35">
      <c r="B144" s="5" t="s">
        <v>619</v>
      </c>
      <c r="C144" s="5">
        <v>4</v>
      </c>
      <c r="D144" s="5"/>
      <c r="E144" s="5">
        <v>1</v>
      </c>
      <c r="F144" s="9">
        <f>C144+D144-E144</f>
        <v>3</v>
      </c>
      <c r="G144" s="10">
        <v>0.75</v>
      </c>
      <c r="H144" s="11">
        <v>199</v>
      </c>
      <c r="I144" s="17">
        <v>1.2</v>
      </c>
      <c r="J144" s="17">
        <f>H144*I144</f>
        <v>238.79999999999998</v>
      </c>
      <c r="K144" s="17"/>
      <c r="L144" s="17"/>
      <c r="M144" s="17"/>
      <c r="N144" s="17" t="s">
        <v>688</v>
      </c>
      <c r="O144" s="10" t="s">
        <v>693</v>
      </c>
      <c r="P144" s="10" t="s">
        <v>632</v>
      </c>
      <c r="Q144" s="12">
        <f>(J144*0.8+250)*1.25</f>
        <v>551.29999999999995</v>
      </c>
      <c r="R144" s="13">
        <f>J144*0.8*0.15/G144</f>
        <v>38.207999999999998</v>
      </c>
      <c r="S144" s="13">
        <f>J144*0.8*0.05/G144</f>
        <v>12.735999999999999</v>
      </c>
      <c r="T144" s="13">
        <f>J144*0.8*0.1/G144</f>
        <v>25.471999999999998</v>
      </c>
      <c r="U144" s="13">
        <f>J144*0.8*0.075/G144</f>
        <v>19.103999999999999</v>
      </c>
      <c r="V144" s="12">
        <f>(R144+65)*1.25+K144+M144*1.25</f>
        <v>129.01</v>
      </c>
      <c r="W144" s="12">
        <v>130</v>
      </c>
      <c r="X144" s="12">
        <f>(T144+52)*1.25+K144+M144*1.25</f>
        <v>96.839999999999989</v>
      </c>
      <c r="Y144" s="12">
        <f>(U144+41)*1.25+L144+M144*1.25</f>
        <v>75.13</v>
      </c>
      <c r="Z144" s="12">
        <f>(S144+30)*1.25+L144+M144*1.25</f>
        <v>53.419999999999995</v>
      </c>
      <c r="AA144" s="8"/>
      <c r="AB144" s="3" t="e">
        <f>#REF!*H144</f>
        <v>#REF!</v>
      </c>
      <c r="AC144" s="2" t="s">
        <v>1</v>
      </c>
    </row>
    <row r="145" spans="2:28" s="3" customFormat="1" ht="13" x14ac:dyDescent="0.3">
      <c r="B145" s="5" t="s">
        <v>538</v>
      </c>
      <c r="C145" s="5">
        <v>2</v>
      </c>
      <c r="D145" s="5"/>
      <c r="E145" s="5"/>
      <c r="F145" s="9">
        <f>C145+D145-E145</f>
        <v>2</v>
      </c>
      <c r="G145" s="10">
        <v>0.75</v>
      </c>
      <c r="H145" s="11">
        <v>219</v>
      </c>
      <c r="I145" s="17">
        <v>1.1000000000000001</v>
      </c>
      <c r="J145" s="17">
        <f>H145*I145</f>
        <v>240.9</v>
      </c>
      <c r="K145" s="17"/>
      <c r="L145" s="17"/>
      <c r="M145" s="17"/>
      <c r="N145" s="17" t="s">
        <v>688</v>
      </c>
      <c r="O145" s="10" t="s">
        <v>693</v>
      </c>
      <c r="P145" s="10" t="s">
        <v>576</v>
      </c>
      <c r="Q145" s="12">
        <f>(J145*0.8+250)*1.25</f>
        <v>553.40000000000009</v>
      </c>
      <c r="R145" s="13">
        <f>J145*0.8*0.15/G145</f>
        <v>38.544000000000004</v>
      </c>
      <c r="S145" s="13">
        <f>J145*0.8*0.05/G145</f>
        <v>12.848000000000004</v>
      </c>
      <c r="T145" s="13">
        <f>J145*0.8*0.1/G145</f>
        <v>25.696000000000009</v>
      </c>
      <c r="U145" s="13">
        <f>J145*0.8*0.075/G145</f>
        <v>19.272000000000002</v>
      </c>
      <c r="V145" s="12">
        <f>(R145+65)*1.25+K145+M145*1.25</f>
        <v>129.43</v>
      </c>
      <c r="W145" s="12">
        <v>130</v>
      </c>
      <c r="X145" s="12">
        <f>(T145+52)*1.25+K145+M145*1.25</f>
        <v>97.120000000000019</v>
      </c>
      <c r="Y145" s="12">
        <f>(U145+41)*1.25+L145+M145*1.25</f>
        <v>75.34</v>
      </c>
      <c r="Z145" s="12">
        <f>(S145+30)*1.25+L145+M145*1.25</f>
        <v>53.560000000000009</v>
      </c>
      <c r="AB145" s="3" t="e">
        <f>#REF!*H145</f>
        <v>#REF!</v>
      </c>
    </row>
    <row r="146" spans="2:28" s="3" customFormat="1" ht="13" x14ac:dyDescent="0.3">
      <c r="B146" s="6" t="s">
        <v>187</v>
      </c>
      <c r="C146" s="6">
        <v>4</v>
      </c>
      <c r="D146" s="6"/>
      <c r="E146" s="6">
        <v>1</v>
      </c>
      <c r="F146" s="9">
        <f>C146+D146-E146</f>
        <v>3</v>
      </c>
      <c r="G146" s="6">
        <v>0.75</v>
      </c>
      <c r="H146" s="11">
        <v>129</v>
      </c>
      <c r="I146" s="17">
        <v>1.1000000000000001</v>
      </c>
      <c r="J146" s="17">
        <f>H146*I146</f>
        <v>141.9</v>
      </c>
      <c r="K146" s="17"/>
      <c r="L146" s="17"/>
      <c r="M146" s="17"/>
      <c r="N146" s="17" t="s">
        <v>688</v>
      </c>
      <c r="O146" s="10" t="s">
        <v>693</v>
      </c>
      <c r="P146" s="10" t="s">
        <v>308</v>
      </c>
      <c r="Q146" s="12">
        <f>(J146*0.8+250)*1.25</f>
        <v>454.4</v>
      </c>
      <c r="R146" s="13">
        <f>J146*0.8*0.15/G146</f>
        <v>22.704000000000004</v>
      </c>
      <c r="S146" s="13">
        <f>J146*0.8*0.05/G146</f>
        <v>7.5680000000000014</v>
      </c>
      <c r="T146" s="13">
        <f>J146*0.8*0.1/G146</f>
        <v>15.136000000000003</v>
      </c>
      <c r="U146" s="13">
        <f>J146*0.8*0.075/G146</f>
        <v>11.352000000000002</v>
      </c>
      <c r="V146" s="12">
        <f>(R146+65)*1.25+K146+M146*1.25</f>
        <v>109.63000000000001</v>
      </c>
      <c r="W146" s="12">
        <v>120</v>
      </c>
      <c r="X146" s="12">
        <f>(T146+52)*1.25+K146+M146*1.25</f>
        <v>83.919999999999987</v>
      </c>
      <c r="Y146" s="12">
        <f>(U146+41)*1.25+L146+M146*1.25</f>
        <v>65.44</v>
      </c>
      <c r="Z146" s="12">
        <f>(S146+30)*1.25+L146+M146*1.25</f>
        <v>46.959999999999994</v>
      </c>
      <c r="AB146" s="3" t="e">
        <f>#REF!*H146</f>
        <v>#REF!</v>
      </c>
    </row>
    <row r="147" spans="2:28" s="3" customFormat="1" x14ac:dyDescent="0.35">
      <c r="B147" s="6" t="s">
        <v>652</v>
      </c>
      <c r="C147" s="6">
        <v>7</v>
      </c>
      <c r="D147" s="6"/>
      <c r="E147" s="6">
        <v>2</v>
      </c>
      <c r="F147" s="9">
        <f>C147+D147-E147</f>
        <v>5</v>
      </c>
      <c r="G147" s="6">
        <v>0.75</v>
      </c>
      <c r="H147" s="11">
        <v>186</v>
      </c>
      <c r="I147" s="17">
        <v>1.1000000000000001</v>
      </c>
      <c r="J147" s="17">
        <f>H147*I147</f>
        <v>204.60000000000002</v>
      </c>
      <c r="K147" s="17"/>
      <c r="L147" s="17"/>
      <c r="M147" s="17"/>
      <c r="N147" s="17" t="s">
        <v>688</v>
      </c>
      <c r="O147" s="10" t="s">
        <v>693</v>
      </c>
      <c r="P147" s="10"/>
      <c r="Q147" s="12">
        <f>(J147*0.8+250)*1.25</f>
        <v>517.10000000000014</v>
      </c>
      <c r="R147" s="13">
        <f>J147*0.8*0.15/G147</f>
        <v>32.736000000000004</v>
      </c>
      <c r="S147" s="13">
        <f>J147*0.8*0.05/G147</f>
        <v>10.912000000000004</v>
      </c>
      <c r="T147" s="13">
        <f>J147*0.8*0.1/G147</f>
        <v>21.824000000000009</v>
      </c>
      <c r="U147" s="13">
        <f>J147*0.8*0.075/G147</f>
        <v>16.368000000000002</v>
      </c>
      <c r="V147" s="12">
        <f>(R147+65)*1.25+K147+M147*1.25</f>
        <v>122.17</v>
      </c>
      <c r="W147" s="12">
        <v>130</v>
      </c>
      <c r="X147" s="12">
        <f>(T147+52)*1.25+K147+M147*1.25</f>
        <v>92.280000000000015</v>
      </c>
      <c r="Y147" s="12">
        <f>(U147+41)*1.25+L147+M147*1.25</f>
        <v>71.710000000000008</v>
      </c>
      <c r="Z147" s="12">
        <f>(S147+30)*1.25+L147+M147*1.25</f>
        <v>51.140000000000008</v>
      </c>
      <c r="AA147" s="8"/>
      <c r="AB147" s="3" t="e">
        <f>#REF!*H147</f>
        <v>#REF!</v>
      </c>
    </row>
    <row r="148" spans="2:28" ht="13" x14ac:dyDescent="0.3">
      <c r="B148" s="5" t="s">
        <v>672</v>
      </c>
      <c r="C148" s="5">
        <v>1</v>
      </c>
      <c r="D148" s="5"/>
      <c r="E148" s="5">
        <v>1</v>
      </c>
      <c r="F148" s="9">
        <f>C148+D148-E148</f>
        <v>0</v>
      </c>
      <c r="G148" s="10">
        <v>0.75</v>
      </c>
      <c r="H148" s="11">
        <v>79</v>
      </c>
      <c r="I148" s="17">
        <v>1</v>
      </c>
      <c r="J148" s="17">
        <f>H148*I148</f>
        <v>79</v>
      </c>
      <c r="K148" s="17"/>
      <c r="L148" s="17"/>
      <c r="M148" s="17"/>
      <c r="N148" s="17" t="s">
        <v>700</v>
      </c>
      <c r="O148" s="10" t="s">
        <v>693</v>
      </c>
      <c r="P148" s="10"/>
      <c r="Q148" s="12">
        <f>(J148*0.8+250)*1.25</f>
        <v>391.5</v>
      </c>
      <c r="R148" s="13">
        <f>J148*0.8*0.15/G148</f>
        <v>12.64</v>
      </c>
      <c r="S148" s="13">
        <f>J148*0.8*0.05/G148</f>
        <v>4.2133333333333338</v>
      </c>
      <c r="T148" s="13">
        <f>J148*0.8*0.1/G148</f>
        <v>8.4266666666666676</v>
      </c>
      <c r="U148" s="13">
        <f>J148*0.8*0.075/G148</f>
        <v>6.32</v>
      </c>
      <c r="V148" s="12">
        <f>(R148+65)*1.25+K148+M148*1.25</f>
        <v>97.05</v>
      </c>
      <c r="W148" s="12">
        <v>100</v>
      </c>
      <c r="X148" s="12">
        <f>(T148+52)*1.25+K148+M148*1.25</f>
        <v>75.533333333333331</v>
      </c>
      <c r="Y148" s="12">
        <f>(U148+41)*1.25+L148+M148*1.25</f>
        <v>59.15</v>
      </c>
      <c r="Z148" s="12">
        <f>(S148+30)*1.25+L148+M148*1.25</f>
        <v>42.766666666666666</v>
      </c>
      <c r="AA148" s="3"/>
      <c r="AB148" s="3" t="e">
        <f>#REF!*H148</f>
        <v>#REF!</v>
      </c>
    </row>
    <row r="149" spans="2:28" ht="13" x14ac:dyDescent="0.3">
      <c r="B149" s="5" t="s">
        <v>792</v>
      </c>
      <c r="C149" s="5">
        <v>2</v>
      </c>
      <c r="D149" s="5"/>
      <c r="E149" s="5">
        <v>1</v>
      </c>
      <c r="F149" s="9">
        <f>C149+D149-E149</f>
        <v>1</v>
      </c>
      <c r="G149" s="10">
        <v>0.75</v>
      </c>
      <c r="H149" s="11">
        <v>199</v>
      </c>
      <c r="I149" s="17">
        <v>1.2</v>
      </c>
      <c r="J149" s="17">
        <f>H149*I149</f>
        <v>238.79999999999998</v>
      </c>
      <c r="K149" s="17"/>
      <c r="L149" s="17"/>
      <c r="M149" s="17"/>
      <c r="N149" s="17" t="s">
        <v>688</v>
      </c>
      <c r="O149" s="10" t="s">
        <v>872</v>
      </c>
      <c r="P149" s="10"/>
      <c r="Q149" s="12">
        <f>(J149*0.8+250)*1.25</f>
        <v>551.29999999999995</v>
      </c>
      <c r="R149" s="13">
        <f>J149*0.8*0.15/G149</f>
        <v>38.207999999999998</v>
      </c>
      <c r="S149" s="13">
        <f>J149*0.8*0.05/G149</f>
        <v>12.735999999999999</v>
      </c>
      <c r="T149" s="13">
        <f>J149*0.8*0.1/G149</f>
        <v>25.471999999999998</v>
      </c>
      <c r="U149" s="13">
        <f>J149*0.8*0.075/G149</f>
        <v>19.103999999999999</v>
      </c>
      <c r="V149" s="12">
        <f>(R149+65)*1.25+K149+M149*1.25</f>
        <v>129.01</v>
      </c>
      <c r="W149" s="12">
        <v>140</v>
      </c>
      <c r="X149" s="12">
        <v>3</v>
      </c>
      <c r="Y149" s="12">
        <f>(U149+41)*1.25+L149+M149*1.25</f>
        <v>75.13</v>
      </c>
      <c r="Z149" s="12">
        <f>(S149+30)*1.25+L149+M149*1.25</f>
        <v>53.419999999999995</v>
      </c>
      <c r="AA149" s="3"/>
      <c r="AB149" s="3"/>
    </row>
    <row r="150" spans="2:28" s="1" customFormat="1" ht="13" hidden="1" x14ac:dyDescent="0.3">
      <c r="B150" s="5" t="s">
        <v>232</v>
      </c>
      <c r="C150" s="5"/>
      <c r="D150" s="5"/>
      <c r="E150" s="5"/>
      <c r="F150" s="9">
        <f>C150+D150-E150</f>
        <v>0</v>
      </c>
      <c r="G150" s="10">
        <v>0.75</v>
      </c>
      <c r="H150" s="11">
        <v>169</v>
      </c>
      <c r="I150" s="17">
        <v>1</v>
      </c>
      <c r="J150" s="17">
        <f>H150*I150</f>
        <v>169</v>
      </c>
      <c r="K150" s="17"/>
      <c r="L150" s="17"/>
      <c r="M150" s="17">
        <v>10</v>
      </c>
      <c r="N150" s="17"/>
      <c r="O150" s="10"/>
      <c r="P150" s="10"/>
      <c r="Q150" s="12">
        <f>(J150*0.8+250)*1.25</f>
        <v>481.50000000000006</v>
      </c>
      <c r="R150" s="13">
        <f>J150*0.8*0.15/G150</f>
        <v>27.040000000000003</v>
      </c>
      <c r="S150" s="13">
        <f>J150*0.8*0.05/G150</f>
        <v>9.0133333333333354</v>
      </c>
      <c r="T150" s="13">
        <f>J150*0.8*0.1/G150</f>
        <v>18.026666666666671</v>
      </c>
      <c r="U150" s="13">
        <f>J150*0.8*0.075/G150</f>
        <v>13.520000000000001</v>
      </c>
      <c r="V150" s="12">
        <f>(R150+65)*1.25+K150+M150*1.25</f>
        <v>127.55000000000001</v>
      </c>
      <c r="W150" s="12"/>
      <c r="X150" s="12">
        <f>(T150+52)*1.25+K150+M150*1.25</f>
        <v>100.03333333333333</v>
      </c>
      <c r="Y150" s="12">
        <f>(U150+41)*1.25+L150+M150*1.25</f>
        <v>80.650000000000006</v>
      </c>
      <c r="Z150" s="12">
        <f>(S150+30)*1.25+L150+M150*1.25</f>
        <v>61.266666666666666</v>
      </c>
      <c r="AA150" s="3"/>
      <c r="AB150" s="3" t="e">
        <f>#REF!*H150</f>
        <v>#REF!</v>
      </c>
    </row>
    <row r="151" spans="2:28" ht="13" x14ac:dyDescent="0.3">
      <c r="B151" s="5" t="s">
        <v>613</v>
      </c>
      <c r="C151" s="5">
        <v>1</v>
      </c>
      <c r="D151" s="5"/>
      <c r="E151" s="5"/>
      <c r="F151" s="9">
        <f>C151+D151-E151</f>
        <v>1</v>
      </c>
      <c r="G151" s="10">
        <v>0.75</v>
      </c>
      <c r="H151" s="11">
        <v>149</v>
      </c>
      <c r="I151" s="17">
        <v>1.1000000000000001</v>
      </c>
      <c r="J151" s="17">
        <f>H151*I151</f>
        <v>163.9</v>
      </c>
      <c r="K151" s="17"/>
      <c r="L151" s="17"/>
      <c r="M151" s="17"/>
      <c r="N151" s="17" t="s">
        <v>688</v>
      </c>
      <c r="O151" s="10" t="s">
        <v>693</v>
      </c>
      <c r="P151" s="10"/>
      <c r="Q151" s="12">
        <f>(J151*0.8+250)*1.25</f>
        <v>476.4</v>
      </c>
      <c r="R151" s="13">
        <f>J151*0.8*0.15/G151</f>
        <v>26.224</v>
      </c>
      <c r="S151" s="13">
        <f>J151*0.8*0.05/G151</f>
        <v>8.7413333333333352</v>
      </c>
      <c r="T151" s="13">
        <f>J151*0.8*0.1/G151</f>
        <v>17.48266666666667</v>
      </c>
      <c r="U151" s="13">
        <f>J151*0.8*0.075/G151</f>
        <v>13.112</v>
      </c>
      <c r="V151" s="12">
        <f>(R151+65)*1.25+K151+M151*1.25</f>
        <v>114.03</v>
      </c>
      <c r="W151" s="12">
        <v>120</v>
      </c>
      <c r="X151" s="12">
        <f>(T151+52)*1.25+K151+M151*1.25</f>
        <v>86.853333333333339</v>
      </c>
      <c r="Y151" s="12">
        <f>(U151+41)*1.25+L151+M151*1.25</f>
        <v>67.64</v>
      </c>
      <c r="Z151" s="12">
        <f>(S151+30)*1.25+L151+M151*1.25</f>
        <v>48.426666666666669</v>
      </c>
      <c r="AA151" s="3"/>
      <c r="AB151" s="3" t="e">
        <f>#REF!*H151</f>
        <v>#REF!</v>
      </c>
    </row>
    <row r="152" spans="2:28" s="3" customFormat="1" ht="13" x14ac:dyDescent="0.3">
      <c r="B152" s="5" t="s">
        <v>757</v>
      </c>
      <c r="C152" s="5">
        <v>1</v>
      </c>
      <c r="D152" s="5">
        <v>6</v>
      </c>
      <c r="E152" s="5">
        <v>1</v>
      </c>
      <c r="F152" s="9">
        <f>C152+D152-E152</f>
        <v>6</v>
      </c>
      <c r="G152" s="10">
        <v>0.75</v>
      </c>
      <c r="H152" s="11">
        <v>299</v>
      </c>
      <c r="I152" s="17">
        <v>1.2</v>
      </c>
      <c r="J152" s="17">
        <f>H152*I152</f>
        <v>358.8</v>
      </c>
      <c r="K152" s="17">
        <v>16</v>
      </c>
      <c r="L152" s="17">
        <v>8</v>
      </c>
      <c r="M152" s="17"/>
      <c r="N152" s="17" t="s">
        <v>688</v>
      </c>
      <c r="O152" s="10" t="s">
        <v>693</v>
      </c>
      <c r="P152" s="10" t="s">
        <v>327</v>
      </c>
      <c r="Q152" s="12">
        <f>(J152*0.8+250)*1.25</f>
        <v>671.3</v>
      </c>
      <c r="R152" s="13">
        <f>J152*0.8*0.15/G152</f>
        <v>57.408000000000008</v>
      </c>
      <c r="S152" s="13">
        <f>J152*0.8*0.05/G152</f>
        <v>19.136000000000003</v>
      </c>
      <c r="T152" s="13">
        <f>J152*0.8*0.1/G152</f>
        <v>38.272000000000006</v>
      </c>
      <c r="U152" s="13">
        <f>J152*0.8*0.075/G152</f>
        <v>28.704000000000004</v>
      </c>
      <c r="V152" s="12">
        <f>(R152+65)*1.25+K152+M152*1.25</f>
        <v>169.01000000000002</v>
      </c>
      <c r="W152" s="12">
        <v>180</v>
      </c>
      <c r="X152" s="12">
        <f>(T152+52)*1.25+K152+M152*1.25</f>
        <v>128.84</v>
      </c>
      <c r="Y152" s="12">
        <f>(U152+41)*1.25+L152+M152*1.25</f>
        <v>95.13000000000001</v>
      </c>
      <c r="Z152" s="12">
        <f>(S152+30)*1.25+L152+M152*1.25</f>
        <v>69.42</v>
      </c>
      <c r="AB152" s="3" t="e">
        <f>#REF!*H152</f>
        <v>#REF!</v>
      </c>
    </row>
    <row r="153" spans="2:28" s="3" customFormat="1" x14ac:dyDescent="0.35">
      <c r="B153" s="5" t="s">
        <v>280</v>
      </c>
      <c r="C153" s="5"/>
      <c r="D153" s="5"/>
      <c r="E153" s="5"/>
      <c r="F153" s="9">
        <f>C153+D153-E153</f>
        <v>0</v>
      </c>
      <c r="G153" s="10">
        <v>0.75</v>
      </c>
      <c r="H153" s="11">
        <v>139</v>
      </c>
      <c r="I153" s="17">
        <v>1.1000000000000001</v>
      </c>
      <c r="J153" s="17">
        <f>H153*I153</f>
        <v>152.9</v>
      </c>
      <c r="K153" s="17"/>
      <c r="L153" s="17"/>
      <c r="M153" s="17"/>
      <c r="N153" s="17" t="s">
        <v>688</v>
      </c>
      <c r="O153" s="10" t="s">
        <v>693</v>
      </c>
      <c r="P153" s="10" t="s">
        <v>330</v>
      </c>
      <c r="Q153" s="12">
        <f>(J153*0.8+250)*1.25</f>
        <v>465.4</v>
      </c>
      <c r="R153" s="13">
        <f>J153*0.8*0.15/G153</f>
        <v>24.463999999999999</v>
      </c>
      <c r="S153" s="13">
        <f>J153*0.8*0.05/G153</f>
        <v>8.1546666666666674</v>
      </c>
      <c r="T153" s="13">
        <f>J153*0.8*0.1/G153</f>
        <v>16.309333333333335</v>
      </c>
      <c r="U153" s="13">
        <f>J153*0.8*0.075/G153</f>
        <v>12.231999999999999</v>
      </c>
      <c r="V153" s="12">
        <f>(R153+65)*1.25+K153+M153*1.25</f>
        <v>111.83</v>
      </c>
      <c r="W153" s="12">
        <v>120</v>
      </c>
      <c r="X153" s="12">
        <f>(T153+52)*1.25+K153+M153*1.25</f>
        <v>85.386666666666684</v>
      </c>
      <c r="Y153" s="12">
        <f>(U153+41)*1.25+L153+M153*1.25</f>
        <v>66.539999999999992</v>
      </c>
      <c r="Z153" s="12">
        <f>(S153+30)*1.25+L153+M153*1.25</f>
        <v>47.693333333333342</v>
      </c>
      <c r="AA153"/>
      <c r="AB153" s="3" t="e">
        <f>#REF!*H153</f>
        <v>#REF!</v>
      </c>
    </row>
    <row r="154" spans="2:28" s="3" customFormat="1" ht="13" x14ac:dyDescent="0.3">
      <c r="B154" s="5" t="s">
        <v>484</v>
      </c>
      <c r="C154" s="5"/>
      <c r="D154" s="5"/>
      <c r="E154" s="5"/>
      <c r="F154" s="9">
        <f>C154+D154-E154</f>
        <v>0</v>
      </c>
      <c r="G154" s="10">
        <v>0.75</v>
      </c>
      <c r="H154" s="11">
        <v>189</v>
      </c>
      <c r="I154" s="17">
        <v>1.1000000000000001</v>
      </c>
      <c r="J154" s="17">
        <f>H154*I154</f>
        <v>207.9</v>
      </c>
      <c r="K154" s="17"/>
      <c r="L154" s="17"/>
      <c r="M154" s="17"/>
      <c r="N154" s="17" t="s">
        <v>688</v>
      </c>
      <c r="O154" s="10" t="s">
        <v>693</v>
      </c>
      <c r="P154" s="10" t="s">
        <v>504</v>
      </c>
      <c r="Q154" s="12">
        <f>(J154*0.8+250)*1.25</f>
        <v>520.40000000000009</v>
      </c>
      <c r="R154" s="13">
        <f>J154*0.8*0.15/G154</f>
        <v>33.264000000000003</v>
      </c>
      <c r="S154" s="13">
        <f>J154*0.8*0.05/G154</f>
        <v>11.088000000000001</v>
      </c>
      <c r="T154" s="13">
        <f>J154*0.8*0.1/G154</f>
        <v>22.176000000000002</v>
      </c>
      <c r="U154" s="13">
        <f>J154*0.8*0.075/G154</f>
        <v>16.632000000000001</v>
      </c>
      <c r="V154" s="12">
        <f>(R154+65)*1.25+K154+M154*1.25</f>
        <v>122.83000000000001</v>
      </c>
      <c r="W154" s="12">
        <v>130</v>
      </c>
      <c r="X154" s="12">
        <f>(T154+52)*1.25+K154+M154*1.25</f>
        <v>92.72</v>
      </c>
      <c r="Y154" s="12">
        <f>(U154+41)*1.25+L154+M154*1.25</f>
        <v>72.040000000000006</v>
      </c>
      <c r="Z154" s="12">
        <f>(S154+30)*1.25+L154+M154*1.25</f>
        <v>51.36</v>
      </c>
      <c r="AB154" s="3" t="e">
        <f>#REF!*H154</f>
        <v>#REF!</v>
      </c>
    </row>
    <row r="155" spans="2:28" ht="13" hidden="1" x14ac:dyDescent="0.3">
      <c r="B155" s="5" t="s">
        <v>78</v>
      </c>
      <c r="C155" s="5"/>
      <c r="D155" s="5"/>
      <c r="E155" s="5"/>
      <c r="F155" s="9">
        <f>C155+D155-E155</f>
        <v>0</v>
      </c>
      <c r="G155" s="10">
        <v>0.75</v>
      </c>
      <c r="H155" s="11">
        <v>224</v>
      </c>
      <c r="I155" s="17">
        <v>1.2</v>
      </c>
      <c r="J155" s="17">
        <f>H155*I155</f>
        <v>268.8</v>
      </c>
      <c r="K155" s="17">
        <v>16</v>
      </c>
      <c r="L155" s="17">
        <v>8</v>
      </c>
      <c r="M155" s="17"/>
      <c r="N155" s="17"/>
      <c r="O155" s="10"/>
      <c r="P155" s="10"/>
      <c r="Q155" s="12">
        <f>(J155*0.8+250)*1.25</f>
        <v>581.30000000000007</v>
      </c>
      <c r="R155" s="13">
        <f>J155*0.8*0.15/G155</f>
        <v>43.008000000000003</v>
      </c>
      <c r="S155" s="13">
        <f>J155*0.8*0.05/G155</f>
        <v>14.336000000000004</v>
      </c>
      <c r="T155" s="13">
        <f>J155*0.8*0.1/G155</f>
        <v>28.672000000000008</v>
      </c>
      <c r="U155" s="13">
        <f>J155*0.8*0.075/G155</f>
        <v>21.504000000000001</v>
      </c>
      <c r="V155" s="12">
        <f>(R155+65)*1.25+K155+M155*1.25</f>
        <v>151.01000000000002</v>
      </c>
      <c r="W155" s="12"/>
      <c r="X155" s="12">
        <f>(T155+52)*1.25+K155+M155*1.25</f>
        <v>116.84000000000002</v>
      </c>
      <c r="Y155" s="12">
        <f>(U155+41)*1.25+L155+M155*1.25</f>
        <v>86.13000000000001</v>
      </c>
      <c r="Z155" s="12">
        <f>(S155+30)*1.25+L155+M155*1.25</f>
        <v>63.420000000000009</v>
      </c>
      <c r="AA155" s="2"/>
      <c r="AB155" s="3" t="e">
        <f>#REF!*H155</f>
        <v>#REF!</v>
      </c>
    </row>
    <row r="156" spans="2:28" ht="13" hidden="1" x14ac:dyDescent="0.3">
      <c r="B156" s="5" t="s">
        <v>59</v>
      </c>
      <c r="C156" s="5"/>
      <c r="D156" s="5"/>
      <c r="E156" s="5"/>
      <c r="F156" s="9">
        <f>C156+D156-E156</f>
        <v>0</v>
      </c>
      <c r="G156" s="10">
        <v>0.75</v>
      </c>
      <c r="H156" s="11">
        <v>253</v>
      </c>
      <c r="I156" s="17">
        <v>1.2</v>
      </c>
      <c r="J156" s="17">
        <f>H156*I156</f>
        <v>303.59999999999997</v>
      </c>
      <c r="K156" s="17">
        <v>16</v>
      </c>
      <c r="L156" s="17">
        <v>8</v>
      </c>
      <c r="M156" s="17"/>
      <c r="N156" s="17"/>
      <c r="O156" s="10"/>
      <c r="P156" s="10"/>
      <c r="Q156" s="12">
        <f>(J156*0.8+250)*1.25</f>
        <v>616.1</v>
      </c>
      <c r="R156" s="13">
        <f>J156*0.8*0.15/G156</f>
        <v>48.575999999999993</v>
      </c>
      <c r="S156" s="13">
        <f>J156*0.8*0.05/G156</f>
        <v>16.192</v>
      </c>
      <c r="T156" s="13">
        <f>J156*0.8*0.1/G156</f>
        <v>32.384</v>
      </c>
      <c r="U156" s="13">
        <f>J156*0.8*0.075/G156</f>
        <v>24.287999999999997</v>
      </c>
      <c r="V156" s="12">
        <f>(R156+65)*1.25+K156+M156*1.25</f>
        <v>157.97</v>
      </c>
      <c r="W156" s="12"/>
      <c r="X156" s="12">
        <f>(T156+52)*1.25+K156+M156*1.25</f>
        <v>121.48</v>
      </c>
      <c r="Y156" s="12">
        <f>(U156+41)*1.25+L156+M156*1.25</f>
        <v>89.61</v>
      </c>
      <c r="Z156" s="12">
        <f>(S156+30)*1.25+L156+M156*1.25</f>
        <v>65.740000000000009</v>
      </c>
      <c r="AA156" s="2"/>
      <c r="AB156" s="3" t="e">
        <f>#REF!*H156</f>
        <v>#REF!</v>
      </c>
    </row>
    <row r="157" spans="2:28" x14ac:dyDescent="0.35">
      <c r="B157" s="5" t="s">
        <v>88</v>
      </c>
      <c r="C157" s="5">
        <v>1</v>
      </c>
      <c r="D157" s="5">
        <v>6</v>
      </c>
      <c r="E157" s="5">
        <v>4</v>
      </c>
      <c r="F157" s="9">
        <f>C157+D157-E157</f>
        <v>3</v>
      </c>
      <c r="G157" s="10">
        <v>0.75</v>
      </c>
      <c r="H157" s="11">
        <v>279</v>
      </c>
      <c r="I157" s="17">
        <v>1.2</v>
      </c>
      <c r="J157" s="17">
        <f>H157*I157</f>
        <v>334.8</v>
      </c>
      <c r="K157" s="17">
        <v>16</v>
      </c>
      <c r="L157" s="17">
        <v>8</v>
      </c>
      <c r="M157" s="17"/>
      <c r="N157" s="17" t="s">
        <v>700</v>
      </c>
      <c r="O157" s="10" t="s">
        <v>693</v>
      </c>
      <c r="P157" s="10" t="s">
        <v>505</v>
      </c>
      <c r="Q157" s="12">
        <f>(J157*0.8+250)*1.25</f>
        <v>647.30000000000007</v>
      </c>
      <c r="R157" s="13">
        <f>J157*0.8*0.15/G157</f>
        <v>53.568000000000005</v>
      </c>
      <c r="S157" s="13">
        <f>J157*0.8*0.05/G157</f>
        <v>17.856000000000005</v>
      </c>
      <c r="T157" s="13">
        <f>J157*0.8*0.1/G157</f>
        <v>35.71200000000001</v>
      </c>
      <c r="U157" s="13">
        <f>J157*0.8*0.075/G157</f>
        <v>26.784000000000002</v>
      </c>
      <c r="V157" s="12">
        <f>(R157+65)*1.25+K157+M157*1.25</f>
        <v>164.21</v>
      </c>
      <c r="W157" s="12">
        <v>180</v>
      </c>
      <c r="X157" s="12">
        <f>(T157+52)*1.25+K157+M157*1.25</f>
        <v>125.64000000000001</v>
      </c>
      <c r="Y157" s="12">
        <f>(U157+41)*1.25+L157+M157*1.25</f>
        <v>92.73</v>
      </c>
      <c r="Z157" s="12">
        <f>(S157+30)*1.25+L157+M157*1.25</f>
        <v>67.820000000000007</v>
      </c>
      <c r="AA157" s="8"/>
      <c r="AB157" s="3" t="e">
        <f>#REF!*H157</f>
        <v>#REF!</v>
      </c>
    </row>
    <row r="158" spans="2:28" ht="13" hidden="1" x14ac:dyDescent="0.3">
      <c r="B158" s="5" t="s">
        <v>136</v>
      </c>
      <c r="C158" s="5"/>
      <c r="D158" s="5"/>
      <c r="E158" s="5"/>
      <c r="F158" s="9">
        <f>C158+D158-E158</f>
        <v>0</v>
      </c>
      <c r="G158" s="10">
        <v>0.75</v>
      </c>
      <c r="H158" s="11">
        <v>229</v>
      </c>
      <c r="I158" s="17">
        <v>1.2</v>
      </c>
      <c r="J158" s="17">
        <f>H158*I158</f>
        <v>274.8</v>
      </c>
      <c r="K158" s="17">
        <v>16</v>
      </c>
      <c r="L158" s="17">
        <v>8</v>
      </c>
      <c r="M158" s="17"/>
      <c r="N158" s="17"/>
      <c r="O158" s="10"/>
      <c r="P158" s="10"/>
      <c r="Q158" s="12">
        <f>(J158*0.8+250)*1.25</f>
        <v>587.30000000000007</v>
      </c>
      <c r="R158" s="13">
        <f>J158*0.8*0.15/G158</f>
        <v>43.968000000000011</v>
      </c>
      <c r="S158" s="13">
        <f>J158*0.8*0.05/G158</f>
        <v>14.656000000000004</v>
      </c>
      <c r="T158" s="13">
        <f>J158*0.8*0.1/G158</f>
        <v>29.312000000000008</v>
      </c>
      <c r="U158" s="13">
        <f>J158*0.8*0.075/G158</f>
        <v>21.984000000000005</v>
      </c>
      <c r="V158" s="12">
        <f>(R158+65)*1.25+K158+M158*1.25</f>
        <v>152.21000000000004</v>
      </c>
      <c r="W158" s="12"/>
      <c r="X158" s="12">
        <f>(T158+52)*1.25+K158+M158*1.25</f>
        <v>117.64000000000001</v>
      </c>
      <c r="Y158" s="12">
        <f>(U158+41)*1.25+L158+M158*1.25</f>
        <v>86.730000000000018</v>
      </c>
      <c r="Z158" s="12">
        <f>(S158+30)*1.25+L158+M158*1.25</f>
        <v>63.820000000000007</v>
      </c>
      <c r="AA158" s="2"/>
      <c r="AB158" s="3" t="e">
        <f>#REF!*H158</f>
        <v>#REF!</v>
      </c>
    </row>
    <row r="159" spans="2:28" ht="13" hidden="1" x14ac:dyDescent="0.3">
      <c r="B159" s="5" t="s">
        <v>20</v>
      </c>
      <c r="C159" s="5"/>
      <c r="D159" s="5"/>
      <c r="E159" s="5"/>
      <c r="F159" s="9">
        <f>C159+D159-E159</f>
        <v>0</v>
      </c>
      <c r="G159" s="10">
        <v>0.75</v>
      </c>
      <c r="H159" s="11">
        <v>109</v>
      </c>
      <c r="I159" s="17">
        <v>1</v>
      </c>
      <c r="J159" s="17">
        <f>H159*I159</f>
        <v>109</v>
      </c>
      <c r="K159" s="17"/>
      <c r="L159" s="17"/>
      <c r="M159" s="17"/>
      <c r="N159" s="17"/>
      <c r="O159" s="10"/>
      <c r="P159" s="10"/>
      <c r="Q159" s="12">
        <f>(J159*0.8+250)*1.25</f>
        <v>421.5</v>
      </c>
      <c r="R159" s="13">
        <f>J159*0.8*0.15/G159</f>
        <v>17.440000000000001</v>
      </c>
      <c r="S159" s="13">
        <f>J159*0.8*0.05/G159</f>
        <v>5.8133333333333335</v>
      </c>
      <c r="T159" s="13">
        <f>J159*0.8*0.1/G159</f>
        <v>11.626666666666667</v>
      </c>
      <c r="U159" s="13">
        <f>J159*0.8*0.075/G159</f>
        <v>8.7200000000000006</v>
      </c>
      <c r="V159" s="12">
        <f>(R159+65)*1.25+K159+M159*1.25</f>
        <v>103.05</v>
      </c>
      <c r="W159" s="12"/>
      <c r="X159" s="12">
        <f>(T159+52)*1.25+K159+M159*1.25</f>
        <v>79.533333333333331</v>
      </c>
      <c r="Y159" s="12">
        <f>(U159+41)*1.25+L159+M159*1.25</f>
        <v>62.15</v>
      </c>
      <c r="Z159" s="12">
        <f>(S159+30)*1.25+L159+M159*1.25</f>
        <v>44.766666666666666</v>
      </c>
      <c r="AA159" s="2"/>
      <c r="AB159" s="3" t="e">
        <f>#REF!*H159</f>
        <v>#REF!</v>
      </c>
    </row>
    <row r="160" spans="2:28" s="3" customFormat="1" ht="13" x14ac:dyDescent="0.3">
      <c r="B160" s="5" t="s">
        <v>645</v>
      </c>
      <c r="C160" s="5">
        <v>1</v>
      </c>
      <c r="D160" s="5"/>
      <c r="E160" s="5">
        <v>1</v>
      </c>
      <c r="F160" s="9">
        <f>C160+D160-E160</f>
        <v>0</v>
      </c>
      <c r="G160" s="10">
        <v>0.75</v>
      </c>
      <c r="H160" s="11">
        <v>269</v>
      </c>
      <c r="I160" s="17">
        <v>1.2</v>
      </c>
      <c r="J160" s="17">
        <f>H160*I160</f>
        <v>322.8</v>
      </c>
      <c r="K160" s="17">
        <v>16</v>
      </c>
      <c r="L160" s="17">
        <v>8</v>
      </c>
      <c r="M160" s="17"/>
      <c r="N160" s="17" t="s">
        <v>688</v>
      </c>
      <c r="O160" s="10" t="s">
        <v>693</v>
      </c>
      <c r="P160" s="10"/>
      <c r="Q160" s="12">
        <f>(J160*0.8+250)*1.25</f>
        <v>635.29999999999995</v>
      </c>
      <c r="R160" s="13">
        <f>J160*0.8*0.15/G160</f>
        <v>51.647999999999996</v>
      </c>
      <c r="S160" s="13">
        <f>J160*0.8*0.05/G160</f>
        <v>17.216000000000001</v>
      </c>
      <c r="T160" s="13">
        <f>J160*0.8*0.1/G160</f>
        <v>34.432000000000002</v>
      </c>
      <c r="U160" s="13">
        <f>J160*0.8*0.075/G160</f>
        <v>25.823999999999998</v>
      </c>
      <c r="V160" s="12">
        <f>(R160+65)*1.25+K160+M160*1.25</f>
        <v>161.81</v>
      </c>
      <c r="W160" s="12">
        <v>180</v>
      </c>
      <c r="X160" s="12">
        <f>(T160+52)*1.25+K160+M160*1.25</f>
        <v>124.04</v>
      </c>
      <c r="Y160" s="12">
        <f>(U160+41)*1.25+L160+M160*1.25</f>
        <v>91.53</v>
      </c>
      <c r="Z160" s="12">
        <f>(S160+30)*1.25+L160+M160*1.25</f>
        <v>67.02000000000001</v>
      </c>
      <c r="AB160" s="3" t="e">
        <f>#REF!*H160</f>
        <v>#REF!</v>
      </c>
    </row>
    <row r="161" spans="2:28" s="3" customFormat="1" x14ac:dyDescent="0.35">
      <c r="B161" s="5" t="s">
        <v>812</v>
      </c>
      <c r="C161" s="5"/>
      <c r="D161" s="5">
        <v>6</v>
      </c>
      <c r="E161" s="5">
        <v>3</v>
      </c>
      <c r="F161" s="9">
        <f>C161+D161-E161</f>
        <v>3</v>
      </c>
      <c r="G161" s="10">
        <v>0.75</v>
      </c>
      <c r="H161" s="11">
        <v>189</v>
      </c>
      <c r="I161" s="17">
        <v>1.2</v>
      </c>
      <c r="J161" s="17">
        <f>H161*I161</f>
        <v>226.79999999999998</v>
      </c>
      <c r="K161" s="17"/>
      <c r="L161" s="17"/>
      <c r="M161" s="17"/>
      <c r="N161" s="17" t="s">
        <v>700</v>
      </c>
      <c r="O161" s="10" t="s">
        <v>872</v>
      </c>
      <c r="P161" s="10"/>
      <c r="Q161" s="12">
        <f>(J161*0.8+250)*1.25</f>
        <v>539.29999999999995</v>
      </c>
      <c r="R161" s="13">
        <f>J161*0.8*0.15/G161</f>
        <v>36.287999999999997</v>
      </c>
      <c r="S161" s="13">
        <f>J161*0.8*0.05/G161</f>
        <v>12.096000000000002</v>
      </c>
      <c r="T161" s="13">
        <f>J161*0.8*0.1/G161</f>
        <v>24.192000000000004</v>
      </c>
      <c r="U161" s="13">
        <f>J161*0.8*0.075/G161</f>
        <v>18.143999999999998</v>
      </c>
      <c r="V161" s="12">
        <f>(R161+65)*1.25+K161+M161*1.25</f>
        <v>126.61</v>
      </c>
      <c r="W161" s="12">
        <v>130</v>
      </c>
      <c r="X161" s="12">
        <f>(T161+52)*1.25+K161+M161*1.25</f>
        <v>95.240000000000009</v>
      </c>
      <c r="Y161" s="12">
        <f>(U161+41)*1.25+L161+M161*1.25</f>
        <v>73.929999999999993</v>
      </c>
      <c r="Z161" s="12">
        <f>(S161+30)*1.25+L161+M161*1.25</f>
        <v>52.620000000000005</v>
      </c>
      <c r="AA161"/>
      <c r="AB161" s="3" t="e">
        <f>#REF!*H161</f>
        <v>#REF!</v>
      </c>
    </row>
    <row r="162" spans="2:28" s="3" customFormat="1" x14ac:dyDescent="0.35">
      <c r="B162" s="5" t="s">
        <v>137</v>
      </c>
      <c r="C162" s="5">
        <v>1</v>
      </c>
      <c r="D162" s="5"/>
      <c r="E162" s="5"/>
      <c r="F162" s="9">
        <f>C162+D162-E162</f>
        <v>1</v>
      </c>
      <c r="G162" s="10">
        <v>0.75</v>
      </c>
      <c r="H162" s="11">
        <v>199</v>
      </c>
      <c r="I162" s="17">
        <v>1.2</v>
      </c>
      <c r="J162" s="17">
        <f>H162*I162</f>
        <v>238.79999999999998</v>
      </c>
      <c r="K162" s="17">
        <v>16</v>
      </c>
      <c r="L162" s="17">
        <v>8</v>
      </c>
      <c r="M162" s="17"/>
      <c r="N162" s="17" t="s">
        <v>688</v>
      </c>
      <c r="O162" s="10" t="s">
        <v>693</v>
      </c>
      <c r="P162" s="10" t="s">
        <v>347</v>
      </c>
      <c r="Q162" s="12">
        <f>(J162*0.8+250)*1.25</f>
        <v>551.29999999999995</v>
      </c>
      <c r="R162" s="13">
        <f>J162*0.8*0.15/G162</f>
        <v>38.207999999999998</v>
      </c>
      <c r="S162" s="13">
        <f>J162*0.8*0.05/G162</f>
        <v>12.735999999999999</v>
      </c>
      <c r="T162" s="13">
        <f>J162*0.8*0.1/G162</f>
        <v>25.471999999999998</v>
      </c>
      <c r="U162" s="13">
        <f>J162*0.8*0.075/G162</f>
        <v>19.103999999999999</v>
      </c>
      <c r="V162" s="12">
        <f>(R162+65)*1.25+K162+M162*1.25</f>
        <v>145.01</v>
      </c>
      <c r="W162" s="12">
        <v>160</v>
      </c>
      <c r="X162" s="12">
        <f>(T162+52)*1.25+K162+M162*1.25</f>
        <v>112.83999999999999</v>
      </c>
      <c r="Y162" s="12">
        <f>(U162+41)*1.25+L162+M162*1.25</f>
        <v>83.13</v>
      </c>
      <c r="Z162" s="12">
        <f>(S162+30)*1.25+L162+M162*1.25</f>
        <v>61.419999999999995</v>
      </c>
      <c r="AA162"/>
      <c r="AB162" s="3" t="e">
        <f>#REF!*H162</f>
        <v>#REF!</v>
      </c>
    </row>
    <row r="163" spans="2:28" s="3" customFormat="1" ht="13" x14ac:dyDescent="0.3">
      <c r="B163" s="5" t="s">
        <v>840</v>
      </c>
      <c r="C163" s="5"/>
      <c r="D163" s="5">
        <v>2</v>
      </c>
      <c r="E163" s="5">
        <v>2</v>
      </c>
      <c r="F163" s="9">
        <f>C163+D163-E163</f>
        <v>0</v>
      </c>
      <c r="G163" s="10">
        <v>0.75</v>
      </c>
      <c r="H163" s="11">
        <v>139</v>
      </c>
      <c r="I163" s="17">
        <v>1.2</v>
      </c>
      <c r="J163" s="17">
        <f>H163*I163</f>
        <v>166.79999999999998</v>
      </c>
      <c r="K163" s="17"/>
      <c r="L163" s="17"/>
      <c r="M163" s="17"/>
      <c r="N163" s="17" t="s">
        <v>700</v>
      </c>
      <c r="O163" s="10" t="s">
        <v>872</v>
      </c>
      <c r="P163" s="10"/>
      <c r="Q163" s="12">
        <f>(J163*0.8+250)*1.25</f>
        <v>479.3</v>
      </c>
      <c r="R163" s="13">
        <f>J163*0.8*0.15/G163</f>
        <v>26.687999999999999</v>
      </c>
      <c r="S163" s="13">
        <f>J163*0.8*0.05/G163</f>
        <v>8.8960000000000008</v>
      </c>
      <c r="T163" s="13">
        <f>J163*0.8*0.1/G163</f>
        <v>17.792000000000002</v>
      </c>
      <c r="U163" s="13">
        <f>J163*0.8*0.075/G163</f>
        <v>13.343999999999999</v>
      </c>
      <c r="V163" s="12">
        <f>(R163+65)*1.25+K163+M163*1.25</f>
        <v>114.61</v>
      </c>
      <c r="W163" s="12">
        <v>120</v>
      </c>
      <c r="X163" s="12">
        <f>(T163+52)*1.25+K163+M163*1.25</f>
        <v>87.240000000000009</v>
      </c>
      <c r="Y163" s="12">
        <f>(U163+41)*1.25+L163+M163*1.25</f>
        <v>67.930000000000007</v>
      </c>
      <c r="Z163" s="12">
        <f>(S163+30)*1.25+L163+M163*1.25</f>
        <v>48.620000000000005</v>
      </c>
      <c r="AB163" s="3" t="e">
        <f>#REF!*H163</f>
        <v>#REF!</v>
      </c>
    </row>
    <row r="164" spans="2:28" s="3" customFormat="1" ht="13" x14ac:dyDescent="0.3">
      <c r="B164" s="6" t="s">
        <v>622</v>
      </c>
      <c r="C164" s="6">
        <v>1</v>
      </c>
      <c r="D164" s="6"/>
      <c r="E164" s="6"/>
      <c r="F164" s="9">
        <f>C164+D164-E164</f>
        <v>1</v>
      </c>
      <c r="G164" s="10">
        <v>0.75</v>
      </c>
      <c r="H164" s="11">
        <v>89</v>
      </c>
      <c r="I164" s="17">
        <v>1</v>
      </c>
      <c r="J164" s="17">
        <f>H164*I164</f>
        <v>89</v>
      </c>
      <c r="K164" s="17"/>
      <c r="L164" s="17"/>
      <c r="M164" s="17"/>
      <c r="N164" s="17" t="s">
        <v>688</v>
      </c>
      <c r="O164" s="10" t="s">
        <v>693</v>
      </c>
      <c r="P164" s="10"/>
      <c r="Q164" s="12">
        <f>(J164*0.8+250)*1.25</f>
        <v>401.5</v>
      </c>
      <c r="R164" s="13">
        <f>J164*0.8*0.15/G164</f>
        <v>14.24</v>
      </c>
      <c r="S164" s="13">
        <f>J164*0.8*0.05/G164</f>
        <v>4.746666666666667</v>
      </c>
      <c r="T164" s="13">
        <f>J164*0.8*0.1/G164</f>
        <v>9.4933333333333341</v>
      </c>
      <c r="U164" s="13">
        <f>J164*0.8*0.075/G164</f>
        <v>7.12</v>
      </c>
      <c r="V164" s="12">
        <f>(R164+65)*1.25+K164+M164*1.25</f>
        <v>99.05</v>
      </c>
      <c r="W164" s="12">
        <v>100</v>
      </c>
      <c r="X164" s="12">
        <f>(T164+52)*1.25+K164+M164*1.25</f>
        <v>76.86666666666666</v>
      </c>
      <c r="Y164" s="12">
        <f>(U164+41)*1.25+L164+M164*1.25</f>
        <v>60.15</v>
      </c>
      <c r="Z164" s="12">
        <f>(S164+30)*1.25+L164+M164*1.25</f>
        <v>43.433333333333337</v>
      </c>
      <c r="AB164" s="3" t="e">
        <f>#REF!*H164</f>
        <v>#REF!</v>
      </c>
    </row>
    <row r="165" spans="2:28" ht="13" x14ac:dyDescent="0.3">
      <c r="B165" s="6" t="s">
        <v>708</v>
      </c>
      <c r="C165" s="6"/>
      <c r="D165" s="6">
        <v>3</v>
      </c>
      <c r="E165" s="6">
        <v>1</v>
      </c>
      <c r="F165" s="9">
        <f>C165+D165-E165</f>
        <v>2</v>
      </c>
      <c r="G165" s="10">
        <v>0.75</v>
      </c>
      <c r="H165" s="11">
        <v>179</v>
      </c>
      <c r="I165" s="17">
        <v>1.2</v>
      </c>
      <c r="J165" s="17">
        <f>H165*I165</f>
        <v>214.79999999999998</v>
      </c>
      <c r="K165" s="17"/>
      <c r="L165" s="17"/>
      <c r="M165" s="17"/>
      <c r="N165" s="17" t="s">
        <v>688</v>
      </c>
      <c r="O165" s="10" t="s">
        <v>693</v>
      </c>
      <c r="P165" s="10"/>
      <c r="Q165" s="12">
        <f>(J165*0.8+250)*1.25</f>
        <v>527.30000000000007</v>
      </c>
      <c r="R165" s="13">
        <f>J165*0.8*0.15/G165</f>
        <v>34.368000000000002</v>
      </c>
      <c r="S165" s="13">
        <f>J165*0.8*0.05/G165</f>
        <v>11.456000000000001</v>
      </c>
      <c r="T165" s="13">
        <f>J165*0.8*0.1/G165</f>
        <v>22.912000000000003</v>
      </c>
      <c r="U165" s="13">
        <f>J165*0.8*0.075/G165</f>
        <v>17.184000000000001</v>
      </c>
      <c r="V165" s="12">
        <f>(R165+65)*1.25+K165+M165*1.25</f>
        <v>124.21</v>
      </c>
      <c r="W165" s="12">
        <v>130</v>
      </c>
      <c r="X165" s="12">
        <f>(T165+52)*1.25+K165+M165*1.25</f>
        <v>93.640000000000015</v>
      </c>
      <c r="Y165" s="12">
        <f>(U165+41)*1.25+L165+M165*1.25</f>
        <v>72.72999999999999</v>
      </c>
      <c r="Z165" s="12">
        <f>(S165+30)*1.25+L165+M165*1.25</f>
        <v>51.820000000000007</v>
      </c>
      <c r="AA165" s="2"/>
      <c r="AB165" s="3" t="e">
        <f>#REF!*H165</f>
        <v>#REF!</v>
      </c>
    </row>
    <row r="166" spans="2:28" s="3" customFormat="1" ht="13" x14ac:dyDescent="0.3">
      <c r="B166" s="5" t="s">
        <v>855</v>
      </c>
      <c r="C166" s="5"/>
      <c r="D166" s="5"/>
      <c r="E166" s="5">
        <v>1</v>
      </c>
      <c r="F166" s="9"/>
      <c r="G166" s="10"/>
      <c r="H166" s="11"/>
      <c r="I166" s="17"/>
      <c r="J166" s="17"/>
      <c r="K166" s="17"/>
      <c r="L166" s="17"/>
      <c r="M166" s="17"/>
      <c r="N166" s="17" t="s">
        <v>700</v>
      </c>
      <c r="O166" s="10" t="s">
        <v>872</v>
      </c>
      <c r="P166" s="10"/>
      <c r="Q166" s="12"/>
      <c r="R166" s="13"/>
      <c r="S166" s="13"/>
      <c r="T166" s="13"/>
      <c r="U166" s="13"/>
      <c r="V166" s="12"/>
      <c r="W166" s="12"/>
      <c r="X166" s="12"/>
      <c r="Y166" s="12"/>
      <c r="Z166" s="12"/>
      <c r="AB166" s="3" t="e">
        <f>#REF!*H166</f>
        <v>#REF!</v>
      </c>
    </row>
    <row r="167" spans="2:28" ht="13" x14ac:dyDescent="0.3">
      <c r="B167" s="5" t="s">
        <v>525</v>
      </c>
      <c r="C167" s="5">
        <v>1</v>
      </c>
      <c r="D167" s="5"/>
      <c r="E167" s="5"/>
      <c r="F167" s="9">
        <f>C167+D167-E167</f>
        <v>1</v>
      </c>
      <c r="G167" s="10">
        <v>0.75</v>
      </c>
      <c r="H167" s="11">
        <v>199</v>
      </c>
      <c r="I167" s="17">
        <v>1.2</v>
      </c>
      <c r="J167" s="17">
        <f>H167*I167</f>
        <v>238.79999999999998</v>
      </c>
      <c r="K167" s="17"/>
      <c r="L167" s="17"/>
      <c r="M167" s="17"/>
      <c r="N167" s="17" t="s">
        <v>688</v>
      </c>
      <c r="O167" s="10" t="s">
        <v>693</v>
      </c>
      <c r="P167" s="10" t="s">
        <v>560</v>
      </c>
      <c r="Q167" s="12">
        <f>(J167*0.8+250)*1.25</f>
        <v>551.29999999999995</v>
      </c>
      <c r="R167" s="13">
        <f>J167*0.8*0.15/G167</f>
        <v>38.207999999999998</v>
      </c>
      <c r="S167" s="13">
        <f>J167*0.8*0.05/G167</f>
        <v>12.735999999999999</v>
      </c>
      <c r="T167" s="13">
        <f>J167*0.8*0.1/G167</f>
        <v>25.471999999999998</v>
      </c>
      <c r="U167" s="13">
        <f>J167*0.8*0.075/G167</f>
        <v>19.103999999999999</v>
      </c>
      <c r="V167" s="12">
        <f>(R167+65)*1.25+K167+M167*1.25</f>
        <v>129.01</v>
      </c>
      <c r="W167" s="12">
        <v>140</v>
      </c>
      <c r="X167" s="12">
        <f>(T167+52)*1.25+K167+M167*1.25</f>
        <v>96.839999999999989</v>
      </c>
      <c r="Y167" s="12">
        <f>(U167+41)*1.25+L167+M167*1.25</f>
        <v>75.13</v>
      </c>
      <c r="Z167" s="12">
        <f>(S167+30)*1.25+L167+M167*1.25</f>
        <v>53.419999999999995</v>
      </c>
      <c r="AA167" s="3"/>
      <c r="AB167" s="3" t="e">
        <f>#REF!*H167</f>
        <v>#REF!</v>
      </c>
    </row>
    <row r="168" spans="2:28" s="3" customFormat="1" ht="13" hidden="1" x14ac:dyDescent="0.3">
      <c r="B168" s="6" t="s">
        <v>154</v>
      </c>
      <c r="C168" s="6"/>
      <c r="D168" s="6"/>
      <c r="E168" s="6"/>
      <c r="F168" s="9">
        <f>C168+D168-E168</f>
        <v>0</v>
      </c>
      <c r="G168" s="10">
        <v>0.75</v>
      </c>
      <c r="H168" s="11">
        <v>235</v>
      </c>
      <c r="I168" s="17">
        <v>1.1000000000000001</v>
      </c>
      <c r="J168" s="17">
        <f>H168*I168</f>
        <v>258.5</v>
      </c>
      <c r="K168" s="17">
        <v>16</v>
      </c>
      <c r="L168" s="17">
        <v>8</v>
      </c>
      <c r="M168" s="17"/>
      <c r="N168" s="17"/>
      <c r="O168" s="10"/>
      <c r="P168" s="10"/>
      <c r="Q168" s="12">
        <f>(J168*0.8+250)*1.25</f>
        <v>571</v>
      </c>
      <c r="R168" s="13">
        <f>J168*0.8*0.15/G168</f>
        <v>41.36</v>
      </c>
      <c r="S168" s="13">
        <f>J168*0.8*0.05/G168</f>
        <v>13.786666666666669</v>
      </c>
      <c r="T168" s="13">
        <f>J168*0.8*0.1/G168</f>
        <v>27.573333333333338</v>
      </c>
      <c r="U168" s="13">
        <f>J168*0.8*0.075/G168</f>
        <v>20.68</v>
      </c>
      <c r="V168" s="12">
        <f>(R168+65)*1.25+K168+M168*1.25</f>
        <v>148.94999999999999</v>
      </c>
      <c r="W168" s="12"/>
      <c r="X168" s="12">
        <f>(T168+52)*1.25+K168+M168*1.25</f>
        <v>115.46666666666667</v>
      </c>
      <c r="Y168" s="12">
        <f>(U168+41)*1.25+L168+M168*1.25</f>
        <v>85.1</v>
      </c>
      <c r="Z168" s="12">
        <f>(S168+30)*1.25+L168+M168*1.25</f>
        <v>62.733333333333334</v>
      </c>
      <c r="AB168" s="3" t="e">
        <f>#REF!*H168</f>
        <v>#REF!</v>
      </c>
    </row>
    <row r="169" spans="2:28" s="3" customFormat="1" ht="13" x14ac:dyDescent="0.3">
      <c r="B169" s="5" t="s">
        <v>614</v>
      </c>
      <c r="C169" s="5">
        <v>1</v>
      </c>
      <c r="D169" s="5">
        <v>2</v>
      </c>
      <c r="E169" s="5">
        <v>2</v>
      </c>
      <c r="F169" s="9">
        <f>C169+D169-E169</f>
        <v>1</v>
      </c>
      <c r="G169" s="10">
        <v>0.75</v>
      </c>
      <c r="H169" s="11">
        <v>105</v>
      </c>
      <c r="I169" s="17">
        <v>1</v>
      </c>
      <c r="J169" s="17">
        <f>H169*I169</f>
        <v>105</v>
      </c>
      <c r="K169" s="17"/>
      <c r="L169" s="17"/>
      <c r="M169" s="17"/>
      <c r="N169" s="17" t="s">
        <v>688</v>
      </c>
      <c r="O169" s="10" t="s">
        <v>693</v>
      </c>
      <c r="P169" s="10"/>
      <c r="Q169" s="12">
        <f>(J169*0.8+250)*1.25</f>
        <v>417.5</v>
      </c>
      <c r="R169" s="13">
        <f>J169*0.8*0.15/G169</f>
        <v>16.8</v>
      </c>
      <c r="S169" s="13">
        <f>J169*0.8*0.05/G169</f>
        <v>5.6000000000000005</v>
      </c>
      <c r="T169" s="13">
        <f>J169*0.8*0.1/G169</f>
        <v>11.200000000000001</v>
      </c>
      <c r="U169" s="13">
        <f>J169*0.8*0.075/G169</f>
        <v>8.4</v>
      </c>
      <c r="V169" s="12">
        <f>(R169+65)*1.25+K169+M169*1.25</f>
        <v>102.25</v>
      </c>
      <c r="W169" s="12">
        <v>110</v>
      </c>
      <c r="X169" s="12">
        <f>(T169+52)*1.25+K169+M169*1.25</f>
        <v>79</v>
      </c>
      <c r="Y169" s="12">
        <f>(U169+41)*1.25+L169+M169*1.25</f>
        <v>61.75</v>
      </c>
      <c r="Z169" s="12">
        <f>(S169+30)*1.25+L169+M169*1.25</f>
        <v>44.5</v>
      </c>
      <c r="AB169" s="3" t="e">
        <f>#REF!*H169</f>
        <v>#REF!</v>
      </c>
    </row>
    <row r="170" spans="2:28" s="3" customFormat="1" x14ac:dyDescent="0.35">
      <c r="B170" s="5" t="s">
        <v>58</v>
      </c>
      <c r="C170" s="5">
        <v>1</v>
      </c>
      <c r="D170" s="5"/>
      <c r="E170" s="5"/>
      <c r="F170" s="9">
        <f>C170+D170-E170</f>
        <v>1</v>
      </c>
      <c r="G170" s="10">
        <v>0.75</v>
      </c>
      <c r="H170" s="11">
        <v>189</v>
      </c>
      <c r="I170" s="17">
        <v>1.1000000000000001</v>
      </c>
      <c r="J170" s="17">
        <f>H170*I170</f>
        <v>207.9</v>
      </c>
      <c r="K170" s="17"/>
      <c r="L170" s="17"/>
      <c r="M170" s="17"/>
      <c r="N170" s="17" t="s">
        <v>688</v>
      </c>
      <c r="O170" s="10" t="s">
        <v>693</v>
      </c>
      <c r="P170" s="10" t="s">
        <v>383</v>
      </c>
      <c r="Q170" s="12">
        <f>(J170*0.8+250)*1.25</f>
        <v>520.40000000000009</v>
      </c>
      <c r="R170" s="13">
        <f>J170*0.8*0.15/G170</f>
        <v>33.264000000000003</v>
      </c>
      <c r="S170" s="13">
        <f>J170*0.8*0.05/G170</f>
        <v>11.088000000000001</v>
      </c>
      <c r="T170" s="13">
        <f>J170*0.8*0.1/G170</f>
        <v>22.176000000000002</v>
      </c>
      <c r="U170" s="13">
        <f>J170*0.8*0.075/G170</f>
        <v>16.632000000000001</v>
      </c>
      <c r="V170" s="12">
        <f>(R170+65)*1.25+K170+M170*1.25</f>
        <v>122.83000000000001</v>
      </c>
      <c r="W170" s="12">
        <v>130</v>
      </c>
      <c r="X170" s="12">
        <f>(T170+52)*1.25+K170+M170*1.25</f>
        <v>92.72</v>
      </c>
      <c r="Y170" s="12">
        <f>(U170+41)*1.25+L170+M170*1.25</f>
        <v>72.040000000000006</v>
      </c>
      <c r="Z170" s="12">
        <f>(S170+30)*1.25+L170+M170*1.25</f>
        <v>51.36</v>
      </c>
      <c r="AA170"/>
      <c r="AB170" s="3" t="e">
        <f>#REF!*H170</f>
        <v>#REF!</v>
      </c>
    </row>
    <row r="171" spans="2:28" s="3" customFormat="1" ht="13" x14ac:dyDescent="0.3">
      <c r="B171" s="5" t="s">
        <v>33</v>
      </c>
      <c r="C171" s="5">
        <v>1</v>
      </c>
      <c r="D171" s="5"/>
      <c r="E171" s="5"/>
      <c r="F171" s="9">
        <f>C171+D171-E171</f>
        <v>1</v>
      </c>
      <c r="G171" s="10">
        <v>0.75</v>
      </c>
      <c r="H171" s="11">
        <v>289</v>
      </c>
      <c r="I171" s="17">
        <v>1</v>
      </c>
      <c r="J171" s="17">
        <f>H171*I171</f>
        <v>289</v>
      </c>
      <c r="K171" s="17">
        <v>16</v>
      </c>
      <c r="L171" s="17">
        <v>8</v>
      </c>
      <c r="M171" s="17"/>
      <c r="N171" s="17" t="s">
        <v>688</v>
      </c>
      <c r="O171" s="10" t="s">
        <v>693</v>
      </c>
      <c r="P171" s="10">
        <v>110</v>
      </c>
      <c r="Q171" s="12">
        <f>(J171*0.8+250)*1.25</f>
        <v>601.5</v>
      </c>
      <c r="R171" s="13">
        <f>J171*0.8*0.15/G171</f>
        <v>46.24</v>
      </c>
      <c r="S171" s="13">
        <f>J171*0.8*0.05/G171</f>
        <v>15.413333333333336</v>
      </c>
      <c r="T171" s="13">
        <f>J171*0.8*0.1/G171</f>
        <v>30.826666666666672</v>
      </c>
      <c r="U171" s="13">
        <f>J171*0.8*0.075/G171</f>
        <v>23.12</v>
      </c>
      <c r="V171" s="12">
        <f>(R171+65)*1.25+K171+M171*1.25</f>
        <v>155.05000000000001</v>
      </c>
      <c r="W171" s="12">
        <v>160</v>
      </c>
      <c r="X171" s="12">
        <f>(T171+52)*1.25+K171+M171*1.25</f>
        <v>119.53333333333333</v>
      </c>
      <c r="Y171" s="12">
        <f>(U171+41)*1.25+L171+M171*1.25</f>
        <v>88.15</v>
      </c>
      <c r="Z171" s="12">
        <f>(S171+30)*1.25+L171+M171*1.25</f>
        <v>64.766666666666666</v>
      </c>
      <c r="AB171" s="3" t="e">
        <f>#REF!*H171</f>
        <v>#REF!</v>
      </c>
    </row>
    <row r="172" spans="2:28" s="3" customFormat="1" ht="13" x14ac:dyDescent="0.3">
      <c r="B172" s="5" t="s">
        <v>487</v>
      </c>
      <c r="C172" s="5">
        <v>2</v>
      </c>
      <c r="D172" s="5"/>
      <c r="E172" s="5"/>
      <c r="F172" s="9">
        <f>C172+D172-E172</f>
        <v>2</v>
      </c>
      <c r="G172" s="10">
        <v>0.75</v>
      </c>
      <c r="H172" s="11">
        <v>199</v>
      </c>
      <c r="I172" s="17">
        <v>1.2</v>
      </c>
      <c r="J172" s="17">
        <f>H172*I172</f>
        <v>238.79999999999998</v>
      </c>
      <c r="K172" s="17"/>
      <c r="L172" s="17"/>
      <c r="M172" s="17"/>
      <c r="N172" s="17" t="s">
        <v>688</v>
      </c>
      <c r="O172" s="10" t="s">
        <v>693</v>
      </c>
      <c r="P172" s="10" t="s">
        <v>516</v>
      </c>
      <c r="Q172" s="12">
        <f>(J172*0.8+250)*1.25</f>
        <v>551.29999999999995</v>
      </c>
      <c r="R172" s="13">
        <f>J172*0.8*0.15/G172</f>
        <v>38.207999999999998</v>
      </c>
      <c r="S172" s="13">
        <f>J172*0.8*0.05/G172</f>
        <v>12.735999999999999</v>
      </c>
      <c r="T172" s="13">
        <f>J172*0.8*0.1/G172</f>
        <v>25.471999999999998</v>
      </c>
      <c r="U172" s="13">
        <f>J172*0.8*0.075/G172</f>
        <v>19.103999999999999</v>
      </c>
      <c r="V172" s="12">
        <f>(R172+65)*1.25+K172+M172*1.25</f>
        <v>129.01</v>
      </c>
      <c r="W172" s="12">
        <v>130</v>
      </c>
      <c r="X172" s="12">
        <f>(T172+52)*1.25+K172+M172*1.25</f>
        <v>96.839999999999989</v>
      </c>
      <c r="Y172" s="12">
        <f>(U172+41)*1.25+L172+M172*1.25</f>
        <v>75.13</v>
      </c>
      <c r="Z172" s="12">
        <f>(S172+30)*1.25+L172+M172*1.25</f>
        <v>53.419999999999995</v>
      </c>
    </row>
    <row r="173" spans="2:28" s="3" customFormat="1" x14ac:dyDescent="0.35">
      <c r="B173" s="6" t="s">
        <v>738</v>
      </c>
      <c r="C173" s="6"/>
      <c r="D173" s="6">
        <v>12</v>
      </c>
      <c r="E173" s="6">
        <v>3</v>
      </c>
      <c r="F173" s="9">
        <f>C173+D173-E173</f>
        <v>9</v>
      </c>
      <c r="G173" s="10">
        <v>0.75</v>
      </c>
      <c r="H173" s="11">
        <v>200</v>
      </c>
      <c r="I173" s="17">
        <v>1.2</v>
      </c>
      <c r="J173" s="17">
        <f>H173*I173</f>
        <v>240</v>
      </c>
      <c r="K173" s="17"/>
      <c r="L173" s="17"/>
      <c r="M173" s="17"/>
      <c r="N173" s="17" t="s">
        <v>688</v>
      </c>
      <c r="O173" s="10" t="s">
        <v>693</v>
      </c>
      <c r="P173" s="10" t="s">
        <v>778</v>
      </c>
      <c r="Q173" s="12">
        <f>(J173*0.8+250)*1.25</f>
        <v>552.5</v>
      </c>
      <c r="R173" s="13">
        <f>J173*0.8*0.15/G173</f>
        <v>38.4</v>
      </c>
      <c r="S173" s="13">
        <f>J173*0.8*0.05/G173</f>
        <v>12.800000000000002</v>
      </c>
      <c r="T173" s="13">
        <f>J173*0.8*0.1/G173</f>
        <v>25.600000000000005</v>
      </c>
      <c r="U173" s="13">
        <f>J173*0.8*0.075/G173</f>
        <v>19.2</v>
      </c>
      <c r="V173" s="12">
        <f>(R173+65)*1.25+K173+M173*1.25</f>
        <v>129.25</v>
      </c>
      <c r="W173" s="12">
        <v>140</v>
      </c>
      <c r="X173" s="12">
        <f>(T173+52)*1.25+K173+M173*1.25</f>
        <v>97.000000000000014</v>
      </c>
      <c r="Y173" s="12">
        <f>(U173+41)*1.25+L173+M173*1.25</f>
        <v>75.25</v>
      </c>
      <c r="Z173" s="12">
        <f>(S173+30)*1.25+L173+M173*1.25</f>
        <v>53.500000000000007</v>
      </c>
      <c r="AA173" s="8"/>
      <c r="AB173" s="3" t="e">
        <f>#REF!*H173</f>
        <v>#REF!</v>
      </c>
    </row>
    <row r="174" spans="2:28" s="3" customFormat="1" ht="13" x14ac:dyDescent="0.3">
      <c r="B174" s="5" t="s">
        <v>10</v>
      </c>
      <c r="C174" s="5"/>
      <c r="D174" s="5"/>
      <c r="E174" s="5"/>
      <c r="F174" s="9">
        <f>C174+D174-E174</f>
        <v>0</v>
      </c>
      <c r="G174" s="10">
        <v>0.75</v>
      </c>
      <c r="H174" s="11">
        <v>129</v>
      </c>
      <c r="I174" s="17">
        <v>1</v>
      </c>
      <c r="J174" s="17">
        <f>H174*I174</f>
        <v>129</v>
      </c>
      <c r="K174" s="17"/>
      <c r="L174" s="17"/>
      <c r="M174" s="17"/>
      <c r="N174" s="17" t="s">
        <v>688</v>
      </c>
      <c r="O174" s="10" t="s">
        <v>693</v>
      </c>
      <c r="P174" s="10" t="s">
        <v>519</v>
      </c>
      <c r="Q174" s="12">
        <f>(J174*0.8+250)*1.25</f>
        <v>441.5</v>
      </c>
      <c r="R174" s="13">
        <f>J174*0.8*0.15/G174</f>
        <v>20.64</v>
      </c>
      <c r="S174" s="13">
        <f>J174*0.8*0.05/G174</f>
        <v>6.88</v>
      </c>
      <c r="T174" s="13">
        <f>J174*0.8*0.1/G174</f>
        <v>13.76</v>
      </c>
      <c r="U174" s="13">
        <f>J174*0.8*0.075/G174</f>
        <v>10.32</v>
      </c>
      <c r="V174" s="12">
        <f>(R174+65)*1.25+K174+M174*1.25</f>
        <v>107.05</v>
      </c>
      <c r="W174" s="12">
        <v>110</v>
      </c>
      <c r="X174" s="12">
        <f>(T174+52)*1.25+K174+M174*1.25</f>
        <v>82.2</v>
      </c>
      <c r="Y174" s="12">
        <f>(U174+41)*1.25+L174+M174*1.25</f>
        <v>64.150000000000006</v>
      </c>
      <c r="Z174" s="12">
        <f>(S174+30)*1.25+L174+M174*1.25</f>
        <v>46.1</v>
      </c>
      <c r="AB174" s="3" t="e">
        <f>#REF!*H174</f>
        <v>#REF!</v>
      </c>
    </row>
    <row r="175" spans="2:28" s="3" customFormat="1" ht="13" hidden="1" x14ac:dyDescent="0.3">
      <c r="B175" s="5" t="s">
        <v>110</v>
      </c>
      <c r="C175" s="5"/>
      <c r="D175" s="5"/>
      <c r="E175" s="5"/>
      <c r="F175" s="9">
        <f>C175+D175-E175</f>
        <v>0</v>
      </c>
      <c r="G175" s="10">
        <v>0.75</v>
      </c>
      <c r="H175" s="11">
        <v>244</v>
      </c>
      <c r="I175" s="17">
        <v>1.2</v>
      </c>
      <c r="J175" s="17">
        <f>H175*I175</f>
        <v>292.8</v>
      </c>
      <c r="K175" s="17"/>
      <c r="L175" s="17"/>
      <c r="M175" s="17">
        <v>10</v>
      </c>
      <c r="N175" s="17"/>
      <c r="O175" s="10"/>
      <c r="P175" s="10"/>
      <c r="Q175" s="12">
        <f>(J175*0.8+250)*1.25</f>
        <v>605.29999999999995</v>
      </c>
      <c r="R175" s="13">
        <f>J175*0.8*0.15/G175</f>
        <v>46.848000000000006</v>
      </c>
      <c r="S175" s="13">
        <f>J175*0.8*0.05/G175</f>
        <v>15.616000000000001</v>
      </c>
      <c r="T175" s="13">
        <f>J175*0.8*0.1/G175</f>
        <v>31.232000000000003</v>
      </c>
      <c r="U175" s="13">
        <f>J175*0.8*0.075/G175</f>
        <v>23.424000000000003</v>
      </c>
      <c r="V175" s="12">
        <f>(R175+65)*1.25+K175+M175*1.25</f>
        <v>152.31</v>
      </c>
      <c r="W175" s="12"/>
      <c r="X175" s="12">
        <f>(T175+52)*1.25+K175+M175*1.25</f>
        <v>116.53999999999999</v>
      </c>
      <c r="Y175" s="12">
        <f>(U175+41)*1.25+L175+M175*1.25</f>
        <v>93.03</v>
      </c>
      <c r="Z175" s="12">
        <f>(S175+30)*1.25+L175+M175*1.25</f>
        <v>69.52</v>
      </c>
      <c r="AB175" s="3" t="e">
        <f>#REF!*H175</f>
        <v>#REF!</v>
      </c>
    </row>
    <row r="176" spans="2:28" s="3" customFormat="1" ht="13" x14ac:dyDescent="0.3">
      <c r="B176" s="6" t="s">
        <v>567</v>
      </c>
      <c r="C176" s="6"/>
      <c r="D176" s="6"/>
      <c r="E176" s="6"/>
      <c r="F176" s="9">
        <f>C176+D176-E176</f>
        <v>0</v>
      </c>
      <c r="G176" s="10">
        <v>0.75</v>
      </c>
      <c r="H176" s="11">
        <v>199</v>
      </c>
      <c r="I176" s="17">
        <v>1.2</v>
      </c>
      <c r="J176" s="17">
        <f>H176*I176</f>
        <v>238.79999999999998</v>
      </c>
      <c r="K176" s="17"/>
      <c r="L176" s="17"/>
      <c r="M176" s="17"/>
      <c r="N176" s="17" t="s">
        <v>688</v>
      </c>
      <c r="O176" s="10" t="s">
        <v>693</v>
      </c>
      <c r="P176" s="10" t="s">
        <v>568</v>
      </c>
      <c r="Q176" s="12">
        <f>(J176*0.8+250)*1.25</f>
        <v>551.29999999999995</v>
      </c>
      <c r="R176" s="13">
        <f>J176*0.8*0.15/G176</f>
        <v>38.207999999999998</v>
      </c>
      <c r="S176" s="13">
        <f>J176*0.8*0.05/G176</f>
        <v>12.735999999999999</v>
      </c>
      <c r="T176" s="13">
        <f>J176*0.8*0.1/G176</f>
        <v>25.471999999999998</v>
      </c>
      <c r="U176" s="13">
        <f>J176*0.8*0.075/G176</f>
        <v>19.103999999999999</v>
      </c>
      <c r="V176" s="12">
        <f>(R176+65)*1.25+K176+M176*1.25</f>
        <v>129.01</v>
      </c>
      <c r="W176" s="12">
        <v>130</v>
      </c>
      <c r="X176" s="12">
        <f>(T176+52)*1.25+K176+M176*1.25</f>
        <v>96.839999999999989</v>
      </c>
      <c r="Y176" s="12">
        <f>(U176+41)*1.25+L176+M176*1.25</f>
        <v>75.13</v>
      </c>
      <c r="Z176" s="12">
        <f>(S176+30)*1.25+L176+M176*1.25</f>
        <v>53.419999999999995</v>
      </c>
      <c r="AB176" s="3" t="e">
        <f>#REF!*H176</f>
        <v>#REF!</v>
      </c>
    </row>
    <row r="177" spans="2:28" s="3" customFormat="1" ht="13" x14ac:dyDescent="0.3">
      <c r="B177" s="6" t="s">
        <v>646</v>
      </c>
      <c r="C177" s="6">
        <v>1</v>
      </c>
      <c r="D177" s="6"/>
      <c r="E177" s="6"/>
      <c r="F177" s="9">
        <f>C177+D177-E177</f>
        <v>1</v>
      </c>
      <c r="G177" s="10">
        <v>0.75</v>
      </c>
      <c r="H177" s="11">
        <v>299</v>
      </c>
      <c r="I177" s="17">
        <v>1.2</v>
      </c>
      <c r="J177" s="17">
        <f>H177*I177</f>
        <v>358.8</v>
      </c>
      <c r="K177" s="17"/>
      <c r="L177" s="17"/>
      <c r="M177" s="17"/>
      <c r="N177" s="17" t="s">
        <v>688</v>
      </c>
      <c r="O177" s="10" t="s">
        <v>693</v>
      </c>
      <c r="P177" s="10"/>
      <c r="Q177" s="12">
        <f>(J177*0.8+250)*1.25</f>
        <v>671.3</v>
      </c>
      <c r="R177" s="13">
        <f>J177*0.8*0.15/G177</f>
        <v>57.408000000000008</v>
      </c>
      <c r="S177" s="13">
        <f>J177*0.8*0.05/G177</f>
        <v>19.136000000000003</v>
      </c>
      <c r="T177" s="13">
        <f>J177*0.8*0.1/G177</f>
        <v>38.272000000000006</v>
      </c>
      <c r="U177" s="13">
        <f>J177*0.8*0.075/G177</f>
        <v>28.704000000000004</v>
      </c>
      <c r="V177" s="12">
        <f>(R177+65)*1.25+K177+M177*1.25</f>
        <v>153.01000000000002</v>
      </c>
      <c r="W177" s="12">
        <v>160</v>
      </c>
      <c r="X177" s="12">
        <f>(T177+52)*1.25+K177+M177*1.25</f>
        <v>112.84</v>
      </c>
      <c r="Y177" s="12">
        <f>(U177+41)*1.25+L177+M177*1.25</f>
        <v>87.13000000000001</v>
      </c>
      <c r="Z177" s="12">
        <f>(S177+30)*1.25+L177+M177*1.25</f>
        <v>61.42</v>
      </c>
      <c r="AB177" s="3" t="e">
        <f>#REF!*H177</f>
        <v>#REF!</v>
      </c>
    </row>
    <row r="178" spans="2:28" s="3" customFormat="1" ht="13" x14ac:dyDescent="0.3">
      <c r="B178" s="5" t="s">
        <v>572</v>
      </c>
      <c r="C178" s="5">
        <v>2</v>
      </c>
      <c r="D178" s="5"/>
      <c r="E178" s="5"/>
      <c r="F178" s="9">
        <f>C178+D178-E178</f>
        <v>2</v>
      </c>
      <c r="G178" s="10">
        <v>0.75</v>
      </c>
      <c r="H178" s="11">
        <v>299</v>
      </c>
      <c r="I178" s="17">
        <v>1.2</v>
      </c>
      <c r="J178" s="17">
        <f>H178*I178</f>
        <v>358.8</v>
      </c>
      <c r="K178" s="17">
        <v>16</v>
      </c>
      <c r="L178" s="17">
        <v>8</v>
      </c>
      <c r="M178" s="17"/>
      <c r="N178" s="17" t="s">
        <v>688</v>
      </c>
      <c r="O178" s="10" t="s">
        <v>693</v>
      </c>
      <c r="P178" s="10" t="s">
        <v>575</v>
      </c>
      <c r="Q178" s="12">
        <f>(J178*0.8+250)*1.25</f>
        <v>671.3</v>
      </c>
      <c r="R178" s="13">
        <f>J178*0.8*0.15/G178</f>
        <v>57.408000000000008</v>
      </c>
      <c r="S178" s="13">
        <f>J178*0.8*0.05/G178</f>
        <v>19.136000000000003</v>
      </c>
      <c r="T178" s="13">
        <f>J178*0.8*0.1/G178</f>
        <v>38.272000000000006</v>
      </c>
      <c r="U178" s="13">
        <f>J178*0.8*0.075/G178</f>
        <v>28.704000000000004</v>
      </c>
      <c r="V178" s="12">
        <f>(R178+65)*1.25+K178+M178*1.25</f>
        <v>169.01000000000002</v>
      </c>
      <c r="W178" s="12">
        <v>180</v>
      </c>
      <c r="X178" s="12">
        <f>(T178+52)*1.25+K178+M178*1.25</f>
        <v>128.84</v>
      </c>
      <c r="Y178" s="12">
        <f>(U178+41)*1.25+L178+M178*1.25</f>
        <v>95.13000000000001</v>
      </c>
      <c r="Z178" s="12">
        <f>(S178+30)*1.25+L178+M178*1.25</f>
        <v>69.42</v>
      </c>
      <c r="AB178" s="3" t="e">
        <f>#REF!*H178</f>
        <v>#REF!</v>
      </c>
    </row>
    <row r="179" spans="2:28" s="3" customFormat="1" ht="13" x14ac:dyDescent="0.3">
      <c r="B179" s="5" t="s">
        <v>850</v>
      </c>
      <c r="C179" s="5">
        <v>1</v>
      </c>
      <c r="D179" s="5"/>
      <c r="E179" s="5">
        <v>1</v>
      </c>
      <c r="F179" s="9">
        <f>C179+D179-E179</f>
        <v>0</v>
      </c>
      <c r="G179" s="10">
        <v>0.75</v>
      </c>
      <c r="H179" s="11">
        <v>220</v>
      </c>
      <c r="I179" s="17">
        <v>1.2</v>
      </c>
      <c r="J179" s="17">
        <f>H179*I179</f>
        <v>264</v>
      </c>
      <c r="K179" s="17">
        <v>16</v>
      </c>
      <c r="L179" s="17">
        <v>8</v>
      </c>
      <c r="M179" s="17"/>
      <c r="N179" s="17" t="s">
        <v>688</v>
      </c>
      <c r="O179" s="10" t="s">
        <v>693</v>
      </c>
      <c r="P179" s="10" t="s">
        <v>450</v>
      </c>
      <c r="Q179" s="12">
        <f>(J179*0.8+250)*1.25</f>
        <v>576.5</v>
      </c>
      <c r="R179" s="13">
        <f>J179*0.8*0.15/G179</f>
        <v>42.24</v>
      </c>
      <c r="S179" s="13">
        <f>J179*0.8*0.05/G179</f>
        <v>14.080000000000004</v>
      </c>
      <c r="T179" s="13">
        <f>J179*0.8*0.1/G179</f>
        <v>28.160000000000007</v>
      </c>
      <c r="U179" s="13">
        <f>J179*0.8*0.075/G179</f>
        <v>21.12</v>
      </c>
      <c r="V179" s="12">
        <f>(R179+65)*1.25+K179+M179*1.25</f>
        <v>150.05000000000001</v>
      </c>
      <c r="W179" s="12">
        <v>160</v>
      </c>
      <c r="X179" s="12">
        <f>(T179+52)*1.25+K179+M179*1.25</f>
        <v>116.20000000000002</v>
      </c>
      <c r="Y179" s="12">
        <f>(U179+41)*1.25+L179+M179*1.25</f>
        <v>85.65</v>
      </c>
      <c r="Z179" s="12">
        <f>(S179+30)*1.25+L179+M179*1.25</f>
        <v>63.100000000000009</v>
      </c>
      <c r="AB179" s="3" t="e">
        <f>#REF!*H179</f>
        <v>#REF!</v>
      </c>
    </row>
    <row r="180" spans="2:28" s="3" customFormat="1" ht="13" x14ac:dyDescent="0.3">
      <c r="B180" s="5" t="s">
        <v>271</v>
      </c>
      <c r="C180" s="5">
        <v>2</v>
      </c>
      <c r="D180" s="5"/>
      <c r="E180" s="5"/>
      <c r="F180" s="9">
        <f>C180+D180-E180</f>
        <v>2</v>
      </c>
      <c r="G180" s="10">
        <v>0.75</v>
      </c>
      <c r="H180" s="11">
        <v>349</v>
      </c>
      <c r="I180" s="17">
        <v>1.2</v>
      </c>
      <c r="J180" s="17">
        <f>H180*I180</f>
        <v>418.8</v>
      </c>
      <c r="K180" s="17">
        <v>16</v>
      </c>
      <c r="L180" s="17">
        <v>8</v>
      </c>
      <c r="M180" s="17"/>
      <c r="N180" s="17" t="s">
        <v>688</v>
      </c>
      <c r="O180" s="10" t="s">
        <v>693</v>
      </c>
      <c r="P180" s="10" t="s">
        <v>851</v>
      </c>
      <c r="Q180" s="12">
        <f>(J180*0.8+250)*1.25</f>
        <v>731.3</v>
      </c>
      <c r="R180" s="13">
        <f>J180*0.8*0.15/G180</f>
        <v>67.007999999999996</v>
      </c>
      <c r="S180" s="13">
        <f>J180*0.8*0.05/G180</f>
        <v>22.336000000000002</v>
      </c>
      <c r="T180" s="13">
        <f>J180*0.8*0.1/G180</f>
        <v>44.672000000000004</v>
      </c>
      <c r="U180" s="13">
        <f>J180*0.8*0.075/G180</f>
        <v>33.503999999999998</v>
      </c>
      <c r="V180" s="12">
        <f>(R180+65)*1.25+K180+M180*1.25</f>
        <v>181.01</v>
      </c>
      <c r="W180" s="12">
        <v>180</v>
      </c>
      <c r="X180" s="12">
        <f>(T180+52)*1.25+K180+M180*1.25</f>
        <v>136.84</v>
      </c>
      <c r="Y180" s="12">
        <f>(U180+41)*1.25+L180+M180*1.25</f>
        <v>101.13</v>
      </c>
      <c r="Z180" s="12">
        <f>(S180+30)*1.25+L180+M180*1.25</f>
        <v>73.42</v>
      </c>
      <c r="AB180" s="3" t="e">
        <f>#REF!*H180</f>
        <v>#REF!</v>
      </c>
    </row>
    <row r="181" spans="2:28" ht="13" x14ac:dyDescent="0.3">
      <c r="B181" s="5" t="s">
        <v>673</v>
      </c>
      <c r="C181" s="5">
        <v>1</v>
      </c>
      <c r="D181" s="5"/>
      <c r="E181" s="5"/>
      <c r="F181" s="9">
        <f>C181+D181-E181</f>
        <v>1</v>
      </c>
      <c r="G181" s="10">
        <v>0.75</v>
      </c>
      <c r="H181" s="11">
        <v>99</v>
      </c>
      <c r="I181" s="25">
        <v>1</v>
      </c>
      <c r="J181" s="17">
        <f>H181*I181</f>
        <v>99</v>
      </c>
      <c r="K181" s="17"/>
      <c r="L181" s="17"/>
      <c r="M181" s="17"/>
      <c r="N181" s="17" t="s">
        <v>688</v>
      </c>
      <c r="O181" s="10" t="s">
        <v>687</v>
      </c>
      <c r="P181" s="10"/>
      <c r="Q181" s="12">
        <f>(J181*0.8+250)*1.25</f>
        <v>411.5</v>
      </c>
      <c r="R181" s="13">
        <f>J181*0.8*0.15/G181</f>
        <v>15.840000000000002</v>
      </c>
      <c r="S181" s="13">
        <f>J181*0.8*0.05/G181</f>
        <v>5.28</v>
      </c>
      <c r="T181" s="13">
        <f>J181*0.8*0.1/G181</f>
        <v>10.56</v>
      </c>
      <c r="U181" s="13">
        <f>J181*0.8*0.075/G181</f>
        <v>7.9200000000000008</v>
      </c>
      <c r="V181" s="12">
        <f>(R181+65)*1.25+K181+M181*1.25</f>
        <v>101.05000000000001</v>
      </c>
      <c r="W181" s="12">
        <v>110</v>
      </c>
      <c r="X181" s="12">
        <f>(T181+52)*1.25+K181+M181*1.25</f>
        <v>78.2</v>
      </c>
      <c r="Y181" s="12">
        <f>(U181+41)*1.25+L181+M181*1.25</f>
        <v>61.150000000000006</v>
      </c>
      <c r="Z181" s="12">
        <f>(S181+30)*1.25+L181+M181*1.25</f>
        <v>44.1</v>
      </c>
      <c r="AA181" s="3"/>
      <c r="AB181" s="3" t="e">
        <f>#REF!*H181</f>
        <v>#REF!</v>
      </c>
    </row>
    <row r="182" spans="2:28" ht="13" hidden="1" x14ac:dyDescent="0.3">
      <c r="B182" s="5" t="s">
        <v>85</v>
      </c>
      <c r="C182" s="5"/>
      <c r="D182" s="5"/>
      <c r="E182" s="5"/>
      <c r="F182" s="9">
        <f>C182+D182-E182</f>
        <v>0</v>
      </c>
      <c r="G182" s="10">
        <v>0.75</v>
      </c>
      <c r="H182" s="11">
        <v>299</v>
      </c>
      <c r="I182" s="17">
        <v>1</v>
      </c>
      <c r="J182" s="17">
        <f>H182*I182</f>
        <v>299</v>
      </c>
      <c r="K182" s="17"/>
      <c r="L182" s="17"/>
      <c r="M182" s="17"/>
      <c r="N182" s="17"/>
      <c r="O182" s="10"/>
      <c r="P182" s="10"/>
      <c r="Q182" s="12">
        <f>(J182*0.8+250)*1.25</f>
        <v>611.5</v>
      </c>
      <c r="R182" s="13">
        <f>J182*0.8*0.15/G182</f>
        <v>47.84</v>
      </c>
      <c r="S182" s="13">
        <f>J182*0.8*0.05/G182</f>
        <v>15.946666666666667</v>
      </c>
      <c r="T182" s="13">
        <f>J182*0.8*0.1/G182</f>
        <v>31.893333333333334</v>
      </c>
      <c r="U182" s="13">
        <f>J182*0.8*0.075/G182</f>
        <v>23.92</v>
      </c>
      <c r="V182" s="12">
        <f>(R182+65)*1.25+K182+M182*1.25</f>
        <v>141.05000000000001</v>
      </c>
      <c r="W182" s="12"/>
      <c r="X182" s="12">
        <f>(T182+52)*1.25+K182+M182*1.25</f>
        <v>104.86666666666666</v>
      </c>
      <c r="Y182" s="12">
        <f>(U182+41)*1.25+L182+M182*1.25</f>
        <v>81.150000000000006</v>
      </c>
      <c r="Z182" s="12">
        <f>(S182+30)*1.25+L182+M182*1.25</f>
        <v>57.43333333333333</v>
      </c>
      <c r="AA182" s="2"/>
      <c r="AB182" s="3" t="e">
        <f>#REF!*H182</f>
        <v>#REF!</v>
      </c>
    </row>
    <row r="183" spans="2:28" s="3" customFormat="1" x14ac:dyDescent="0.35">
      <c r="B183" s="6" t="s">
        <v>208</v>
      </c>
      <c r="C183" s="6"/>
      <c r="D183" s="6"/>
      <c r="E183" s="6"/>
      <c r="F183" s="9">
        <f>C183+D183-E183</f>
        <v>0</v>
      </c>
      <c r="G183" s="10">
        <v>0.75</v>
      </c>
      <c r="H183" s="11">
        <v>219</v>
      </c>
      <c r="I183" s="17">
        <v>1.2</v>
      </c>
      <c r="J183" s="17">
        <f>H183*I183</f>
        <v>262.8</v>
      </c>
      <c r="K183" s="17">
        <v>0</v>
      </c>
      <c r="L183" s="17">
        <v>0</v>
      </c>
      <c r="M183" s="17"/>
      <c r="N183" s="17" t="s">
        <v>688</v>
      </c>
      <c r="O183" s="10" t="s">
        <v>687</v>
      </c>
      <c r="P183" s="10" t="s">
        <v>284</v>
      </c>
      <c r="Q183" s="12">
        <f>(J183*0.8+250)*1.25</f>
        <v>575.29999999999995</v>
      </c>
      <c r="R183" s="13">
        <f>J183*0.8*0.15/G183</f>
        <v>42.048000000000002</v>
      </c>
      <c r="S183" s="13">
        <f>J183*0.8*0.05/G183</f>
        <v>14.016</v>
      </c>
      <c r="T183" s="13">
        <f>J183*0.8*0.1/G183</f>
        <v>28.032</v>
      </c>
      <c r="U183" s="13">
        <f>J183*0.8*0.075/G183</f>
        <v>21.024000000000001</v>
      </c>
      <c r="V183" s="12">
        <f>(R183+65)*1.25+K183+M183*1.25</f>
        <v>133.81</v>
      </c>
      <c r="W183" s="12">
        <v>140</v>
      </c>
      <c r="X183" s="12">
        <f>(T183+52)*1.25+K183+M183*1.25</f>
        <v>100.03999999999999</v>
      </c>
      <c r="Y183" s="12">
        <f>(U183+41)*1.25+L183+M183*1.25</f>
        <v>77.53</v>
      </c>
      <c r="Z183" s="12">
        <f>(S183+30)*1.25+L183+M183*1.25</f>
        <v>55.019999999999996</v>
      </c>
      <c r="AA183" s="8"/>
    </row>
    <row r="184" spans="2:28" s="3" customFormat="1" x14ac:dyDescent="0.35">
      <c r="B184" s="5" t="s">
        <v>747</v>
      </c>
      <c r="C184" s="5"/>
      <c r="D184" s="5">
        <v>2</v>
      </c>
      <c r="E184" s="5">
        <v>1</v>
      </c>
      <c r="F184" s="9">
        <f>C184+D184-E184</f>
        <v>1</v>
      </c>
      <c r="G184" s="10">
        <v>0.75</v>
      </c>
      <c r="H184" s="11">
        <v>214</v>
      </c>
      <c r="I184" s="17">
        <v>1.2</v>
      </c>
      <c r="J184" s="17">
        <f>H184*I184</f>
        <v>256.8</v>
      </c>
      <c r="K184" s="17"/>
      <c r="L184" s="17"/>
      <c r="M184" s="17"/>
      <c r="N184" s="17" t="s">
        <v>688</v>
      </c>
      <c r="O184" s="10" t="s">
        <v>687</v>
      </c>
      <c r="P184" s="10" t="s">
        <v>759</v>
      </c>
      <c r="Q184" s="12">
        <f>(J184*0.8+250)*1.25</f>
        <v>569.30000000000007</v>
      </c>
      <c r="R184" s="13">
        <f>J184*0.8*0.15/G184</f>
        <v>41.088000000000001</v>
      </c>
      <c r="S184" s="13">
        <f>J184*0.8*0.05/G184</f>
        <v>13.696000000000003</v>
      </c>
      <c r="T184" s="13">
        <f>J184*0.8*0.1/G184</f>
        <v>27.392000000000007</v>
      </c>
      <c r="U184" s="13">
        <f>J184*0.8*0.075/G184</f>
        <v>20.544</v>
      </c>
      <c r="V184" s="12">
        <f>(R184+65)*1.25+K184+M184*1.25</f>
        <v>132.60999999999999</v>
      </c>
      <c r="W184" s="12">
        <v>140</v>
      </c>
      <c r="X184" s="12">
        <f>(T184+52)*1.25+K184+M184*1.25</f>
        <v>99.240000000000009</v>
      </c>
      <c r="Y184" s="12">
        <f>(U184+41)*1.25+L184+M184*1.25</f>
        <v>76.929999999999993</v>
      </c>
      <c r="Z184" s="12">
        <f>(S184+30)*1.25+L184+M184*1.25</f>
        <v>54.620000000000005</v>
      </c>
      <c r="AA184" s="8"/>
      <c r="AB184" s="3" t="e">
        <f>#REF!*H184</f>
        <v>#REF!</v>
      </c>
    </row>
    <row r="185" spans="2:28" s="3" customFormat="1" ht="13" x14ac:dyDescent="0.3">
      <c r="B185" s="5" t="s">
        <v>642</v>
      </c>
      <c r="C185" s="5">
        <v>11</v>
      </c>
      <c r="D185" s="5"/>
      <c r="E185" s="5">
        <v>1</v>
      </c>
      <c r="F185" s="9">
        <f>C185+D185-E185</f>
        <v>10</v>
      </c>
      <c r="G185" s="10">
        <v>0.75</v>
      </c>
      <c r="H185" s="11">
        <v>229</v>
      </c>
      <c r="I185" s="17">
        <v>1.2</v>
      </c>
      <c r="J185" s="17">
        <f>H185*I185</f>
        <v>274.8</v>
      </c>
      <c r="K185" s="17"/>
      <c r="L185" s="17"/>
      <c r="M185" s="17"/>
      <c r="N185" s="17" t="s">
        <v>688</v>
      </c>
      <c r="O185" s="10" t="s">
        <v>687</v>
      </c>
      <c r="P185" s="10"/>
      <c r="Q185" s="12">
        <f>(J185*0.8+250)*1.25</f>
        <v>587.30000000000007</v>
      </c>
      <c r="R185" s="13">
        <f>J185*0.8*0.15/G185</f>
        <v>43.968000000000011</v>
      </c>
      <c r="S185" s="13">
        <f>J185*0.8*0.05/G185</f>
        <v>14.656000000000004</v>
      </c>
      <c r="T185" s="13">
        <f>J185*0.8*0.1/G185</f>
        <v>29.312000000000008</v>
      </c>
      <c r="U185" s="13">
        <f>J185*0.8*0.075/G185</f>
        <v>21.984000000000005</v>
      </c>
      <c r="V185" s="12">
        <f>(R185+65)*1.25+K185+M185*1.25</f>
        <v>136.21000000000004</v>
      </c>
      <c r="W185" s="12">
        <v>140</v>
      </c>
      <c r="X185" s="12">
        <f>(T185+52)*1.25+K185+M185*1.25</f>
        <v>101.64000000000001</v>
      </c>
      <c r="Y185" s="12">
        <f>(U185+41)*1.25+L185+M185*1.25</f>
        <v>78.730000000000018</v>
      </c>
      <c r="Z185" s="12">
        <f>(S185+30)*1.25+L185+M185*1.25</f>
        <v>55.820000000000007</v>
      </c>
      <c r="AB185" s="3" t="e">
        <f>#REF!*H185</f>
        <v>#REF!</v>
      </c>
    </row>
    <row r="186" spans="2:28" s="3" customFormat="1" ht="13" x14ac:dyDescent="0.3">
      <c r="B186" s="6" t="s">
        <v>756</v>
      </c>
      <c r="C186" s="6"/>
      <c r="D186" s="6">
        <v>2</v>
      </c>
      <c r="E186" s="6">
        <v>1</v>
      </c>
      <c r="F186" s="9">
        <f>C186+D186-E186</f>
        <v>1</v>
      </c>
      <c r="G186" s="10">
        <v>0.75</v>
      </c>
      <c r="H186" s="11">
        <v>359</v>
      </c>
      <c r="I186" s="17">
        <v>1.2</v>
      </c>
      <c r="J186" s="17">
        <f>H186*I186</f>
        <v>430.8</v>
      </c>
      <c r="K186" s="17">
        <v>16</v>
      </c>
      <c r="L186" s="17">
        <v>8</v>
      </c>
      <c r="M186" s="17"/>
      <c r="N186" s="17" t="s">
        <v>688</v>
      </c>
      <c r="O186" s="10" t="s">
        <v>687</v>
      </c>
      <c r="P186" s="10" t="s">
        <v>762</v>
      </c>
      <c r="Q186" s="12">
        <f>(J186*0.8+250)*1.25</f>
        <v>743.30000000000018</v>
      </c>
      <c r="R186" s="13">
        <f>J186*0.8*0.15/G186</f>
        <v>68.928000000000011</v>
      </c>
      <c r="S186" s="13">
        <f>J186*0.8*0.05/G186</f>
        <v>22.976000000000003</v>
      </c>
      <c r="T186" s="13">
        <f>J186*0.8*0.1/G186</f>
        <v>45.952000000000005</v>
      </c>
      <c r="U186" s="13">
        <f>J186*0.8*0.075/G186</f>
        <v>34.464000000000006</v>
      </c>
      <c r="V186" s="12">
        <f>(R186+65)*1.25+K186+M186*1.25</f>
        <v>183.41</v>
      </c>
      <c r="W186" s="12">
        <v>190</v>
      </c>
      <c r="X186" s="12">
        <f>(T186+52)*1.25+K186+M186*1.25</f>
        <v>138.44</v>
      </c>
      <c r="Y186" s="12">
        <f>(U186+41)*1.25+L186+M186*1.25</f>
        <v>102.33</v>
      </c>
      <c r="Z186" s="12">
        <f>(S186+30)*1.25+L186+M186*1.25</f>
        <v>74.22</v>
      </c>
      <c r="AB186" s="3" t="e">
        <f>#REF!*H186</f>
        <v>#REF!</v>
      </c>
    </row>
    <row r="187" spans="2:28" s="3" customFormat="1" ht="13" x14ac:dyDescent="0.3">
      <c r="B187" s="5" t="s">
        <v>11</v>
      </c>
      <c r="C187" s="5">
        <v>3</v>
      </c>
      <c r="D187" s="5">
        <v>4</v>
      </c>
      <c r="E187" s="5">
        <v>5</v>
      </c>
      <c r="F187" s="9">
        <f>C187+D187-E187</f>
        <v>2</v>
      </c>
      <c r="G187" s="10">
        <v>0.75</v>
      </c>
      <c r="H187" s="11">
        <v>95</v>
      </c>
      <c r="I187" s="17">
        <v>1</v>
      </c>
      <c r="J187" s="17">
        <f>H187*I187</f>
        <v>95</v>
      </c>
      <c r="K187" s="17"/>
      <c r="L187" s="17"/>
      <c r="M187" s="17"/>
      <c r="N187" s="17" t="s">
        <v>688</v>
      </c>
      <c r="O187" s="10" t="s">
        <v>687</v>
      </c>
      <c r="P187" s="10" t="s">
        <v>292</v>
      </c>
      <c r="Q187" s="12">
        <f>(J187*0.8+250)*1.25</f>
        <v>407.5</v>
      </c>
      <c r="R187" s="13">
        <f>J187*0.8*0.15/G187</f>
        <v>15.200000000000001</v>
      </c>
      <c r="S187" s="13">
        <f>J187*0.8*0.05/G187</f>
        <v>5.0666666666666673</v>
      </c>
      <c r="T187" s="13">
        <f>J187*0.8*0.1/G187</f>
        <v>10.133333333333335</v>
      </c>
      <c r="U187" s="13">
        <f>J187*0.8*0.075/G187</f>
        <v>7.6000000000000005</v>
      </c>
      <c r="V187" s="12">
        <f>(R187+65)*1.25+K187+M187*1.25</f>
        <v>100.25</v>
      </c>
      <c r="W187" s="12">
        <v>100</v>
      </c>
      <c r="X187" s="12">
        <f>(T187+52)*1.25+K187+M187*1.25</f>
        <v>77.666666666666671</v>
      </c>
      <c r="Y187" s="12">
        <f>(U187+41)*1.25+L187+M187*1.25</f>
        <v>60.75</v>
      </c>
      <c r="Z187" s="12">
        <f>(S187+30)*1.25+L187+M187*1.25</f>
        <v>43.833333333333336</v>
      </c>
      <c r="AB187" s="3" t="e">
        <f>#REF!*H187</f>
        <v>#REF!</v>
      </c>
    </row>
    <row r="188" spans="2:28" s="3" customFormat="1" ht="13" x14ac:dyDescent="0.3">
      <c r="B188" s="5" t="s">
        <v>600</v>
      </c>
      <c r="C188" s="5">
        <v>1</v>
      </c>
      <c r="D188" s="5"/>
      <c r="E188" s="5"/>
      <c r="F188" s="9">
        <f>C188+D188-E188</f>
        <v>1</v>
      </c>
      <c r="G188" s="10">
        <v>0.75</v>
      </c>
      <c r="H188" s="11">
        <v>629</v>
      </c>
      <c r="I188" s="17">
        <v>1.2</v>
      </c>
      <c r="J188" s="17">
        <f>H188*I188</f>
        <v>754.8</v>
      </c>
      <c r="K188" s="17">
        <v>16</v>
      </c>
      <c r="L188" s="17">
        <v>8</v>
      </c>
      <c r="M188" s="17"/>
      <c r="N188" s="17" t="s">
        <v>688</v>
      </c>
      <c r="O188" s="10" t="s">
        <v>687</v>
      </c>
      <c r="P188" s="10" t="s">
        <v>630</v>
      </c>
      <c r="Q188" s="12">
        <f>(J188*0.8+250)*1.25</f>
        <v>1067.3</v>
      </c>
      <c r="R188" s="13">
        <f>J188*0.8*0.15/G188</f>
        <v>120.76800000000001</v>
      </c>
      <c r="S188" s="13">
        <f>J188*0.8*0.05/G188</f>
        <v>40.256000000000007</v>
      </c>
      <c r="T188" s="13">
        <f>J188*0.8*0.1/G188</f>
        <v>80.512000000000015</v>
      </c>
      <c r="U188" s="13">
        <f>J188*0.8*0.075/G188</f>
        <v>60.384000000000007</v>
      </c>
      <c r="V188" s="12">
        <f>(R188+65)*1.25+K188+M188*1.25</f>
        <v>248.21000000000004</v>
      </c>
      <c r="W188" s="12">
        <v>260</v>
      </c>
      <c r="X188" s="12">
        <f>(T188+52)*1.25+K188+M188*1.25</f>
        <v>181.64</v>
      </c>
      <c r="Y188" s="12">
        <f>(U188+41)*1.25+L188+M188*1.25</f>
        <v>134.73000000000002</v>
      </c>
      <c r="Z188" s="12">
        <f>(S188+30)*1.25+L188+M188*1.25</f>
        <v>95.82</v>
      </c>
      <c r="AB188" s="3" t="e">
        <f>#REF!*H188</f>
        <v>#REF!</v>
      </c>
    </row>
    <row r="189" spans="2:28" s="3" customFormat="1" ht="13" x14ac:dyDescent="0.3">
      <c r="B189" s="5" t="s">
        <v>833</v>
      </c>
      <c r="C189" s="5"/>
      <c r="D189" s="5">
        <v>2</v>
      </c>
      <c r="E189" s="5"/>
      <c r="F189" s="9">
        <f>C189+D189-E189</f>
        <v>2</v>
      </c>
      <c r="G189" s="10">
        <v>0.75</v>
      </c>
      <c r="H189" s="11">
        <v>169</v>
      </c>
      <c r="I189" s="17">
        <v>1.2</v>
      </c>
      <c r="J189" s="17">
        <f>H189*I189</f>
        <v>202.79999999999998</v>
      </c>
      <c r="K189" s="17"/>
      <c r="L189" s="17"/>
      <c r="M189" s="17"/>
      <c r="N189" s="17" t="s">
        <v>688</v>
      </c>
      <c r="O189" s="10" t="s">
        <v>687</v>
      </c>
      <c r="P189" s="10"/>
      <c r="Q189" s="12">
        <f>(J189*0.8+250)*1.25</f>
        <v>515.29999999999995</v>
      </c>
      <c r="R189" s="13">
        <f>J189*0.8*0.15/G189</f>
        <v>32.448</v>
      </c>
      <c r="S189" s="13">
        <f>J189*0.8*0.05/G189</f>
        <v>10.816000000000001</v>
      </c>
      <c r="T189" s="13">
        <f>J189*0.8*0.1/G189</f>
        <v>21.632000000000001</v>
      </c>
      <c r="U189" s="13">
        <f>J189*0.8*0.075/G189</f>
        <v>16.224</v>
      </c>
      <c r="V189" s="12">
        <f>(R189+65)*1.25+K189+M189*1.25</f>
        <v>121.81</v>
      </c>
      <c r="W189" s="12">
        <v>130</v>
      </c>
      <c r="X189" s="12">
        <f>(T189+52)*1.25+K189+M189*1.25</f>
        <v>92.04</v>
      </c>
      <c r="Y189" s="12">
        <f>(U189+41)*1.25+L189+M189*1.25</f>
        <v>71.53</v>
      </c>
      <c r="Z189" s="12">
        <f>(S189+30)*1.25+L189+M189*1.25</f>
        <v>51.02</v>
      </c>
      <c r="AB189" s="3" t="e">
        <f>#REF!*H189</f>
        <v>#REF!</v>
      </c>
    </row>
    <row r="190" spans="2:28" s="3" customFormat="1" ht="13" hidden="1" x14ac:dyDescent="0.3">
      <c r="B190" s="6" t="s">
        <v>180</v>
      </c>
      <c r="C190" s="6"/>
      <c r="D190" s="6"/>
      <c r="E190" s="6"/>
      <c r="F190" s="9">
        <f>C190+D190-E190</f>
        <v>0</v>
      </c>
      <c r="G190" s="10">
        <v>0.75</v>
      </c>
      <c r="H190" s="11">
        <v>189</v>
      </c>
      <c r="I190" s="17">
        <v>1.2</v>
      </c>
      <c r="J190" s="17">
        <f>H190*I190</f>
        <v>226.79999999999998</v>
      </c>
      <c r="K190" s="17"/>
      <c r="L190" s="17"/>
      <c r="M190" s="17"/>
      <c r="N190" s="17"/>
      <c r="O190" s="10"/>
      <c r="P190" s="10"/>
      <c r="Q190" s="12">
        <f>(J190*0.8+250)*1.25</f>
        <v>539.29999999999995</v>
      </c>
      <c r="R190" s="13">
        <f>J190*0.8*0.15/G190</f>
        <v>36.287999999999997</v>
      </c>
      <c r="S190" s="13">
        <f>J190*0.8*0.05/G190</f>
        <v>12.096000000000002</v>
      </c>
      <c r="T190" s="13">
        <f>J190*0.8*0.1/G190</f>
        <v>24.192000000000004</v>
      </c>
      <c r="U190" s="13">
        <f>J190*0.8*0.075/G190</f>
        <v>18.143999999999998</v>
      </c>
      <c r="V190" s="12">
        <f>(R190+65)*1.25+K190+M190*1.25</f>
        <v>126.61</v>
      </c>
      <c r="W190" s="12"/>
      <c r="X190" s="12">
        <f>(T190+52)*1.25+K190+M190*1.25</f>
        <v>95.240000000000009</v>
      </c>
      <c r="Y190" s="12">
        <f>(U190+41)*1.25+L190+M190*1.25</f>
        <v>73.929999999999993</v>
      </c>
      <c r="Z190" s="12">
        <f>(S190+30)*1.25+L190+M190*1.25</f>
        <v>52.620000000000005</v>
      </c>
      <c r="AB190" s="3" t="e">
        <f>#REF!*H190</f>
        <v>#REF!</v>
      </c>
    </row>
    <row r="191" spans="2:28" s="3" customFormat="1" ht="13" x14ac:dyDescent="0.3">
      <c r="B191" s="5" t="s">
        <v>719</v>
      </c>
      <c r="C191" s="5"/>
      <c r="D191" s="5">
        <v>102</v>
      </c>
      <c r="E191" s="5">
        <v>59</v>
      </c>
      <c r="F191" s="9">
        <f>C191+D191-E191</f>
        <v>43</v>
      </c>
      <c r="G191" s="10">
        <v>0.75</v>
      </c>
      <c r="H191" s="11">
        <v>80</v>
      </c>
      <c r="I191" s="17">
        <v>1.1000000000000001</v>
      </c>
      <c r="J191" s="17">
        <f>H191*I191</f>
        <v>88</v>
      </c>
      <c r="K191" s="17"/>
      <c r="L191" s="17"/>
      <c r="M191" s="17"/>
      <c r="N191" s="17" t="s">
        <v>688</v>
      </c>
      <c r="O191" s="10" t="s">
        <v>687</v>
      </c>
      <c r="P191" s="10" t="s">
        <v>763</v>
      </c>
      <c r="Q191" s="12">
        <f>(J191*0.8+250)*1.25</f>
        <v>400.5</v>
      </c>
      <c r="R191" s="13">
        <f>J191*0.8*0.15/G191</f>
        <v>14.08</v>
      </c>
      <c r="S191" s="13">
        <f>J191*0.8*0.05/G191</f>
        <v>4.6933333333333342</v>
      </c>
      <c r="T191" s="13">
        <f>J191*0.8*0.1/G191</f>
        <v>9.3866666666666685</v>
      </c>
      <c r="U191" s="13">
        <f>J191*0.8*0.075/G191</f>
        <v>7.04</v>
      </c>
      <c r="V191" s="12">
        <f>(R191+65)*1.25+K191+M191*1.25</f>
        <v>98.85</v>
      </c>
      <c r="W191" s="12">
        <v>100</v>
      </c>
      <c r="X191" s="12">
        <f>(T191+52)*1.25+K191+M191*1.25</f>
        <v>76.733333333333334</v>
      </c>
      <c r="Y191" s="12">
        <f>(U191+41)*1.25+L191+M191*1.25</f>
        <v>60.05</v>
      </c>
      <c r="Z191" s="12">
        <f>(S191+30)*1.25+L191+M191*1.25</f>
        <v>43.366666666666667</v>
      </c>
      <c r="AB191" s="3" t="e">
        <f>#REF!*H191</f>
        <v>#REF!</v>
      </c>
    </row>
    <row r="192" spans="2:28" s="3" customFormat="1" ht="13" x14ac:dyDescent="0.3">
      <c r="B192" s="5" t="s">
        <v>95</v>
      </c>
      <c r="C192" s="5">
        <v>1</v>
      </c>
      <c r="D192" s="5"/>
      <c r="E192" s="5"/>
      <c r="F192" s="9">
        <f>C192+D192-E192</f>
        <v>1</v>
      </c>
      <c r="G192" s="10">
        <v>0.75</v>
      </c>
      <c r="H192" s="11">
        <v>469</v>
      </c>
      <c r="I192" s="17">
        <v>1.2</v>
      </c>
      <c r="J192" s="17">
        <f>H192*I192</f>
        <v>562.79999999999995</v>
      </c>
      <c r="K192" s="17">
        <v>16</v>
      </c>
      <c r="L192" s="17">
        <v>8</v>
      </c>
      <c r="M192" s="17"/>
      <c r="N192" s="17" t="s">
        <v>688</v>
      </c>
      <c r="O192" s="10" t="s">
        <v>687</v>
      </c>
      <c r="P192" s="10" t="s">
        <v>298</v>
      </c>
      <c r="Q192" s="12">
        <f>(J192*0.8+250)*1.25</f>
        <v>875.3</v>
      </c>
      <c r="R192" s="13">
        <f>J192*0.8*0.15/G192</f>
        <v>90.048000000000002</v>
      </c>
      <c r="S192" s="13">
        <f>J192*0.8*0.05/G192</f>
        <v>30.016000000000002</v>
      </c>
      <c r="T192" s="13">
        <f>J192*0.8*0.1/G192</f>
        <v>60.032000000000004</v>
      </c>
      <c r="U192" s="13">
        <f>J192*0.8*0.075/G192</f>
        <v>45.024000000000001</v>
      </c>
      <c r="V192" s="12">
        <f>(R192+65)*1.25+K192+M192*1.25</f>
        <v>209.81</v>
      </c>
      <c r="W192" s="12">
        <v>210</v>
      </c>
      <c r="X192" s="12">
        <f>(T192+52)*1.25+K192+M192*1.25</f>
        <v>156.04000000000002</v>
      </c>
      <c r="Y192" s="12">
        <f>(U192+41)*1.25+L192+M192*1.25</f>
        <v>115.53</v>
      </c>
      <c r="Z192" s="12">
        <f>(S192+30)*1.25+L192+M192*1.25</f>
        <v>83.02000000000001</v>
      </c>
    </row>
    <row r="193" spans="2:28" s="3" customFormat="1" ht="13" x14ac:dyDescent="0.3">
      <c r="B193" s="6" t="s">
        <v>173</v>
      </c>
      <c r="C193" s="6"/>
      <c r="D193" s="6"/>
      <c r="E193" s="6"/>
      <c r="F193" s="9">
        <f>C193+D193-E193</f>
        <v>0</v>
      </c>
      <c r="G193" s="10">
        <v>0.75</v>
      </c>
      <c r="H193" s="11">
        <v>189</v>
      </c>
      <c r="I193" s="17">
        <v>1.2</v>
      </c>
      <c r="J193" s="17">
        <f>H193*I193</f>
        <v>226.79999999999998</v>
      </c>
      <c r="K193" s="17"/>
      <c r="L193" s="17"/>
      <c r="M193" s="17"/>
      <c r="N193" s="17" t="s">
        <v>688</v>
      </c>
      <c r="O193" s="10" t="s">
        <v>687</v>
      </c>
      <c r="P193" s="10" t="s">
        <v>301</v>
      </c>
      <c r="Q193" s="12">
        <f>(J193*0.8+250)*1.25</f>
        <v>539.29999999999995</v>
      </c>
      <c r="R193" s="13">
        <f>J193*0.8*0.15/G193</f>
        <v>36.287999999999997</v>
      </c>
      <c r="S193" s="13">
        <f>J193*0.8*0.05/G193</f>
        <v>12.096000000000002</v>
      </c>
      <c r="T193" s="13">
        <f>J193*0.8*0.1/G193</f>
        <v>24.192000000000004</v>
      </c>
      <c r="U193" s="13">
        <f>J193*0.8*0.075/G193</f>
        <v>18.143999999999998</v>
      </c>
      <c r="V193" s="12">
        <f>(R193+65)*1.25+K193+M193*1.25</f>
        <v>126.61</v>
      </c>
      <c r="W193" s="12">
        <v>130</v>
      </c>
      <c r="X193" s="12">
        <f>(T193+52)*1.25+K193+M193*1.25</f>
        <v>95.240000000000009</v>
      </c>
      <c r="Y193" s="12">
        <f>(U193+41)*1.25+L193+M193*1.25</f>
        <v>73.929999999999993</v>
      </c>
      <c r="Z193" s="12">
        <f>(S193+30)*1.25+L193+M193*1.25</f>
        <v>52.620000000000005</v>
      </c>
      <c r="AB193" s="3" t="e">
        <f>#REF!*H193</f>
        <v>#REF!</v>
      </c>
    </row>
    <row r="194" spans="2:28" s="3" customFormat="1" ht="13" x14ac:dyDescent="0.3">
      <c r="B194" s="5" t="s">
        <v>13</v>
      </c>
      <c r="C194" s="5"/>
      <c r="D194" s="5"/>
      <c r="E194" s="5"/>
      <c r="F194" s="9">
        <f>C194+D194-E194</f>
        <v>0</v>
      </c>
      <c r="G194" s="10">
        <v>0.75</v>
      </c>
      <c r="H194" s="11">
        <v>95</v>
      </c>
      <c r="I194" s="17">
        <v>1</v>
      </c>
      <c r="J194" s="17">
        <f>H194*I194</f>
        <v>95</v>
      </c>
      <c r="K194" s="17"/>
      <c r="L194" s="17"/>
      <c r="M194" s="17"/>
      <c r="N194" s="17" t="s">
        <v>688</v>
      </c>
      <c r="O194" s="10" t="s">
        <v>687</v>
      </c>
      <c r="P194" s="10" t="s">
        <v>303</v>
      </c>
      <c r="Q194" s="12">
        <f>(J194*0.8+250)*1.25</f>
        <v>407.5</v>
      </c>
      <c r="R194" s="13">
        <f>J194*0.8*0.15/G194</f>
        <v>15.200000000000001</v>
      </c>
      <c r="S194" s="13">
        <f>J194*0.8*0.05/G194</f>
        <v>5.0666666666666673</v>
      </c>
      <c r="T194" s="13">
        <f>J194*0.8*0.1/G194</f>
        <v>10.133333333333335</v>
      </c>
      <c r="U194" s="13">
        <f>J194*0.8*0.075/G194</f>
        <v>7.6000000000000005</v>
      </c>
      <c r="V194" s="12">
        <f>(R194+65)*1.25+K194+M194*1.25</f>
        <v>100.25</v>
      </c>
      <c r="W194" s="12">
        <v>100</v>
      </c>
      <c r="X194" s="12">
        <f>(T194+52)*1.25+K194+M194*1.25</f>
        <v>77.666666666666671</v>
      </c>
      <c r="Y194" s="12">
        <f>(U194+41)*1.25+L194+M194*1.25</f>
        <v>60.75</v>
      </c>
      <c r="Z194" s="12">
        <f>(S194+30)*1.25+L194+M194*1.25</f>
        <v>43.833333333333336</v>
      </c>
    </row>
    <row r="195" spans="2:28" s="3" customFormat="1" ht="13" x14ac:dyDescent="0.3">
      <c r="B195" s="5" t="s">
        <v>45</v>
      </c>
      <c r="C195" s="5">
        <v>1</v>
      </c>
      <c r="D195" s="5"/>
      <c r="E195" s="5"/>
      <c r="F195" s="9">
        <f>C195+D195-E195</f>
        <v>1</v>
      </c>
      <c r="G195" s="10">
        <v>0.75</v>
      </c>
      <c r="H195" s="11">
        <v>499</v>
      </c>
      <c r="I195" s="17">
        <v>1.2</v>
      </c>
      <c r="J195" s="17">
        <f>H195*I195</f>
        <v>598.79999999999995</v>
      </c>
      <c r="K195" s="17">
        <v>16</v>
      </c>
      <c r="L195" s="17">
        <v>8</v>
      </c>
      <c r="M195" s="17"/>
      <c r="N195" s="17" t="s">
        <v>688</v>
      </c>
      <c r="O195" s="10" t="s">
        <v>687</v>
      </c>
      <c r="P195" s="10" t="s">
        <v>304</v>
      </c>
      <c r="Q195" s="12">
        <f>(J195*0.8+250)*1.25</f>
        <v>911.3</v>
      </c>
      <c r="R195" s="13">
        <f>J195*0.8*0.15/G195</f>
        <v>95.807999999999993</v>
      </c>
      <c r="S195" s="13">
        <f>J195*0.8*0.05/G195</f>
        <v>31.935999999999996</v>
      </c>
      <c r="T195" s="13">
        <f>J195*0.8*0.1/G195</f>
        <v>63.871999999999993</v>
      </c>
      <c r="U195" s="13">
        <f>J195*0.8*0.075/G195</f>
        <v>47.903999999999996</v>
      </c>
      <c r="V195" s="12">
        <f>(R195+65)*1.25+K195+M195*1.25</f>
        <v>217.01</v>
      </c>
      <c r="W195" s="12">
        <v>220</v>
      </c>
      <c r="X195" s="12">
        <f>(T195+52)*1.25+K195+M195*1.25</f>
        <v>160.83999999999997</v>
      </c>
      <c r="Y195" s="12">
        <f>(U195+41)*1.25+L195+M195*1.25</f>
        <v>119.13</v>
      </c>
      <c r="Z195" s="12">
        <f>(S195+30)*1.25+L195+M195*1.25</f>
        <v>85.419999999999987</v>
      </c>
      <c r="AB195" s="3" t="e">
        <f>#REF!*H195</f>
        <v>#REF!</v>
      </c>
    </row>
    <row r="196" spans="2:28" s="3" customFormat="1" ht="13" x14ac:dyDescent="0.3">
      <c r="B196" s="5" t="s">
        <v>488</v>
      </c>
      <c r="C196" s="5">
        <v>3</v>
      </c>
      <c r="D196" s="5"/>
      <c r="E196" s="5"/>
      <c r="F196" s="9">
        <f>C196+D196-E196</f>
        <v>3</v>
      </c>
      <c r="G196" s="10">
        <v>0.75</v>
      </c>
      <c r="H196" s="11">
        <v>159</v>
      </c>
      <c r="I196" s="17">
        <v>1.2</v>
      </c>
      <c r="J196" s="17">
        <f>H196*I196</f>
        <v>190.79999999999998</v>
      </c>
      <c r="K196" s="17"/>
      <c r="L196" s="17"/>
      <c r="M196" s="17"/>
      <c r="N196" s="17" t="s">
        <v>688</v>
      </c>
      <c r="O196" s="10" t="s">
        <v>687</v>
      </c>
      <c r="P196" s="10" t="s">
        <v>498</v>
      </c>
      <c r="Q196" s="12">
        <f>(J196*0.8+250)*1.25</f>
        <v>503.29999999999995</v>
      </c>
      <c r="R196" s="13">
        <f>J196*0.8*0.15/G196</f>
        <v>30.527999999999995</v>
      </c>
      <c r="S196" s="13">
        <f>J196*0.8*0.05/G196</f>
        <v>10.176</v>
      </c>
      <c r="T196" s="13">
        <f>J196*0.8*0.1/G196</f>
        <v>20.352</v>
      </c>
      <c r="U196" s="13">
        <f>J196*0.8*0.075/G196</f>
        <v>15.263999999999998</v>
      </c>
      <c r="V196" s="12">
        <f>(R196+65)*1.25+K196+M196*1.25</f>
        <v>119.41</v>
      </c>
      <c r="W196" s="12">
        <v>120</v>
      </c>
      <c r="X196" s="12">
        <f>(T196+52)*1.25+K196+M196*1.25</f>
        <v>90.44</v>
      </c>
      <c r="Y196" s="12">
        <f>(U196+41)*1.25+L196+M196*1.25</f>
        <v>70.33</v>
      </c>
      <c r="Z196" s="12">
        <f>(S196+30)*1.25+L196+M196*1.25</f>
        <v>50.22</v>
      </c>
    </row>
    <row r="197" spans="2:28" s="3" customFormat="1" ht="13" x14ac:dyDescent="0.3">
      <c r="B197" s="6" t="s">
        <v>160</v>
      </c>
      <c r="C197" s="6"/>
      <c r="D197" s="6"/>
      <c r="E197" s="6"/>
      <c r="F197" s="9">
        <f>C197+D197-E197</f>
        <v>0</v>
      </c>
      <c r="G197" s="10">
        <v>0.75</v>
      </c>
      <c r="H197" s="11">
        <v>179</v>
      </c>
      <c r="I197" s="17">
        <v>1.1000000000000001</v>
      </c>
      <c r="J197" s="17">
        <f>H197*I197</f>
        <v>196.9</v>
      </c>
      <c r="K197" s="17"/>
      <c r="L197" s="17"/>
      <c r="M197" s="17"/>
      <c r="N197" s="17" t="s">
        <v>688</v>
      </c>
      <c r="O197" s="10" t="s">
        <v>687</v>
      </c>
      <c r="P197" s="10" t="s">
        <v>310</v>
      </c>
      <c r="Q197" s="12">
        <f>(J197*0.8+250)*1.25</f>
        <v>509.4</v>
      </c>
      <c r="R197" s="13">
        <f>J197*0.8*0.15/G197</f>
        <v>31.504000000000001</v>
      </c>
      <c r="S197" s="13">
        <f>J197*0.8*0.05/G197</f>
        <v>10.501333333333335</v>
      </c>
      <c r="T197" s="13">
        <f>J197*0.8*0.1/G197</f>
        <v>21.00266666666667</v>
      </c>
      <c r="U197" s="13">
        <f>J197*0.8*0.075/G197</f>
        <v>15.752000000000001</v>
      </c>
      <c r="V197" s="12">
        <f>(R197+65)*1.25+K197+M197*1.25</f>
        <v>120.63000000000001</v>
      </c>
      <c r="W197" s="12">
        <v>130</v>
      </c>
      <c r="X197" s="12">
        <f>(T197+52)*1.25+K197+M197*1.25</f>
        <v>91.25333333333333</v>
      </c>
      <c r="Y197" s="12">
        <f>(U197+41)*1.25+L197+M197*1.25</f>
        <v>70.94</v>
      </c>
      <c r="Z197" s="12">
        <f>(S197+30)*1.25+L197+M197*1.25</f>
        <v>50.626666666666665</v>
      </c>
      <c r="AB197" s="3" t="e">
        <f>#REF!*H197</f>
        <v>#REF!</v>
      </c>
    </row>
    <row r="198" spans="2:28" s="3" customFormat="1" ht="13" x14ac:dyDescent="0.3">
      <c r="B198" s="6" t="s">
        <v>145</v>
      </c>
      <c r="C198" s="6">
        <v>2</v>
      </c>
      <c r="D198" s="6"/>
      <c r="E198" s="6"/>
      <c r="F198" s="9">
        <f>C198+D198-E198</f>
        <v>2</v>
      </c>
      <c r="G198" s="10">
        <v>0.75</v>
      </c>
      <c r="H198" s="11">
        <v>499</v>
      </c>
      <c r="I198" s="17">
        <v>1.2</v>
      </c>
      <c r="J198" s="17">
        <f>H198*I198</f>
        <v>598.79999999999995</v>
      </c>
      <c r="K198" s="17"/>
      <c r="L198" s="17"/>
      <c r="M198" s="17"/>
      <c r="N198" s="17" t="s">
        <v>688</v>
      </c>
      <c r="O198" s="10" t="s">
        <v>687</v>
      </c>
      <c r="P198" s="10" t="s">
        <v>314</v>
      </c>
      <c r="Q198" s="12">
        <f>(J198*0.8+250)*1.25</f>
        <v>911.3</v>
      </c>
      <c r="R198" s="13">
        <f>J198*0.8*0.15/G198</f>
        <v>95.807999999999993</v>
      </c>
      <c r="S198" s="13">
        <f>J198*0.8*0.05/G198</f>
        <v>31.935999999999996</v>
      </c>
      <c r="T198" s="13">
        <f>J198*0.8*0.1/G198</f>
        <v>63.871999999999993</v>
      </c>
      <c r="U198" s="13">
        <f>J198*0.8*0.075/G198</f>
        <v>47.903999999999996</v>
      </c>
      <c r="V198" s="12">
        <f>(R198+65)*1.25+K198+M198*1.25</f>
        <v>201.01</v>
      </c>
      <c r="W198" s="12">
        <v>220</v>
      </c>
      <c r="X198" s="12">
        <f>(T198+52)*1.25+K198+M198*1.25</f>
        <v>144.83999999999997</v>
      </c>
      <c r="Y198" s="12">
        <f>(U198+41)*1.25+L198+M198*1.25</f>
        <v>111.13</v>
      </c>
      <c r="Z198" s="12">
        <f>(S198+30)*1.25+L198+M198*1.25</f>
        <v>77.419999999999987</v>
      </c>
    </row>
    <row r="199" spans="2:28" s="3" customFormat="1" ht="13" x14ac:dyDescent="0.3">
      <c r="B199" s="6" t="s">
        <v>269</v>
      </c>
      <c r="C199" s="6">
        <v>2</v>
      </c>
      <c r="D199" s="6"/>
      <c r="E199" s="6"/>
      <c r="F199" s="9">
        <f>C199+D199-E199</f>
        <v>2</v>
      </c>
      <c r="G199" s="10">
        <v>0.75</v>
      </c>
      <c r="H199" s="11">
        <v>179</v>
      </c>
      <c r="I199" s="17">
        <v>1</v>
      </c>
      <c r="J199" s="17">
        <f>H199*I199</f>
        <v>179</v>
      </c>
      <c r="K199" s="17"/>
      <c r="L199" s="17"/>
      <c r="M199" s="17"/>
      <c r="N199" s="17" t="s">
        <v>688</v>
      </c>
      <c r="O199" s="10" t="s">
        <v>687</v>
      </c>
      <c r="P199" s="10" t="s">
        <v>313</v>
      </c>
      <c r="Q199" s="12">
        <f>(J199*0.8+250)*1.25</f>
        <v>491.50000000000006</v>
      </c>
      <c r="R199" s="13">
        <f>J199*0.8*0.15/G199</f>
        <v>28.64</v>
      </c>
      <c r="S199" s="13">
        <f>J199*0.8*0.05/G199</f>
        <v>9.5466666666666686</v>
      </c>
      <c r="T199" s="13">
        <f>J199*0.8*0.1/G199</f>
        <v>19.093333333333337</v>
      </c>
      <c r="U199" s="13">
        <f>J199*0.8*0.075/G199</f>
        <v>14.32</v>
      </c>
      <c r="V199" s="12">
        <f>(R199+65)*1.25+K199+M199*1.25</f>
        <v>117.05</v>
      </c>
      <c r="W199" s="12">
        <v>120</v>
      </c>
      <c r="X199" s="12">
        <f>(T199+52)*1.25+K199+M199*1.25</f>
        <v>88.866666666666674</v>
      </c>
      <c r="Y199" s="12">
        <f>(U199+41)*1.25+L199+M199*1.25</f>
        <v>69.150000000000006</v>
      </c>
      <c r="Z199" s="12">
        <f>(S199+30)*1.25+L199+M199*1.25</f>
        <v>49.433333333333337</v>
      </c>
      <c r="AB199" s="3" t="e">
        <f>#REF!*H199</f>
        <v>#REF!</v>
      </c>
    </row>
    <row r="200" spans="2:28" s="3" customFormat="1" ht="13" x14ac:dyDescent="0.3">
      <c r="B200" s="5" t="s">
        <v>634</v>
      </c>
      <c r="C200" s="5">
        <v>1</v>
      </c>
      <c r="D200" s="5"/>
      <c r="E200" s="5"/>
      <c r="F200" s="9">
        <f>C200+D200-E200</f>
        <v>1</v>
      </c>
      <c r="G200" s="10">
        <v>0.75</v>
      </c>
      <c r="H200" s="11">
        <v>199</v>
      </c>
      <c r="I200" s="17">
        <v>1.2</v>
      </c>
      <c r="J200" s="17">
        <f>H200*I200</f>
        <v>238.79999999999998</v>
      </c>
      <c r="K200" s="17"/>
      <c r="L200" s="17"/>
      <c r="M200" s="17"/>
      <c r="N200" s="17" t="s">
        <v>700</v>
      </c>
      <c r="O200" s="10" t="s">
        <v>687</v>
      </c>
      <c r="P200" s="10"/>
      <c r="Q200" s="12">
        <f>(J200*0.8+250)*1.25</f>
        <v>551.29999999999995</v>
      </c>
      <c r="R200" s="13">
        <f>J200*0.8*0.15/G200</f>
        <v>38.207999999999998</v>
      </c>
      <c r="S200" s="13">
        <f>J200*0.8*0.05/G200</f>
        <v>12.735999999999999</v>
      </c>
      <c r="T200" s="13">
        <f>J200*0.8*0.1/G200</f>
        <v>25.471999999999998</v>
      </c>
      <c r="U200" s="13">
        <f>J200*0.8*0.075/G200</f>
        <v>19.103999999999999</v>
      </c>
      <c r="V200" s="12">
        <f>(R200+65)*1.25+K200+M200*1.25</f>
        <v>129.01</v>
      </c>
      <c r="W200" s="12">
        <v>130</v>
      </c>
      <c r="X200" s="12">
        <f>(T200+52)*1.25+K200+M200*1.25</f>
        <v>96.839999999999989</v>
      </c>
      <c r="Y200" s="12">
        <f>(U200+41)*1.25+L200+M200*1.25</f>
        <v>75.13</v>
      </c>
      <c r="Z200" s="12">
        <f>(S200+30)*1.25+L200+M200*1.25</f>
        <v>53.419999999999995</v>
      </c>
      <c r="AB200" s="3" t="e">
        <f>#REF!*H200</f>
        <v>#REF!</v>
      </c>
    </row>
    <row r="201" spans="2:28" s="3" customFormat="1" ht="13" x14ac:dyDescent="0.3">
      <c r="B201" s="5" t="s">
        <v>283</v>
      </c>
      <c r="C201" s="5">
        <v>1</v>
      </c>
      <c r="D201" s="5"/>
      <c r="E201" s="5"/>
      <c r="F201" s="9">
        <f>C201+D201-E201</f>
        <v>1</v>
      </c>
      <c r="G201" s="10">
        <v>0.75</v>
      </c>
      <c r="H201" s="11">
        <v>299</v>
      </c>
      <c r="I201" s="17">
        <v>1.1000000000000001</v>
      </c>
      <c r="J201" s="17">
        <f>H201*I201</f>
        <v>328.90000000000003</v>
      </c>
      <c r="K201" s="17">
        <v>16</v>
      </c>
      <c r="L201" s="17">
        <v>8</v>
      </c>
      <c r="M201" s="17"/>
      <c r="N201" s="17" t="s">
        <v>688</v>
      </c>
      <c r="O201" s="10" t="s">
        <v>687</v>
      </c>
      <c r="P201" s="10" t="s">
        <v>316</v>
      </c>
      <c r="Q201" s="12">
        <f>(J201*0.8+250)*1.25</f>
        <v>641.40000000000009</v>
      </c>
      <c r="R201" s="13">
        <f>J201*0.8*0.15/G201</f>
        <v>52.624000000000017</v>
      </c>
      <c r="S201" s="13">
        <f>J201*0.8*0.05/G201</f>
        <v>17.541333333333338</v>
      </c>
      <c r="T201" s="13">
        <f>J201*0.8*0.1/G201</f>
        <v>35.082666666666675</v>
      </c>
      <c r="U201" s="13">
        <f>J201*0.8*0.075/G201</f>
        <v>26.312000000000008</v>
      </c>
      <c r="V201" s="12">
        <f>(R201+65)*1.25+K201+M201*1.25</f>
        <v>163.03000000000003</v>
      </c>
      <c r="W201" s="12">
        <v>180</v>
      </c>
      <c r="X201" s="12">
        <f>(T201+52)*1.25+K201+M201*1.25</f>
        <v>124.85333333333335</v>
      </c>
      <c r="Y201" s="12">
        <f>(U201+41)*1.25+L201+M201*1.25</f>
        <v>92.140000000000015</v>
      </c>
      <c r="Z201" s="12">
        <f>(S201+30)*1.25+L201+M201*1.25</f>
        <v>67.426666666666677</v>
      </c>
      <c r="AB201" s="3" t="e">
        <f>#REF!*H201</f>
        <v>#REF!</v>
      </c>
    </row>
    <row r="202" spans="2:28" s="3" customFormat="1" x14ac:dyDescent="0.35">
      <c r="B202" s="5" t="s">
        <v>726</v>
      </c>
      <c r="C202" s="5"/>
      <c r="D202" s="5">
        <v>15</v>
      </c>
      <c r="E202" s="5">
        <v>10</v>
      </c>
      <c r="F202" s="9">
        <f>C202+D202-E202</f>
        <v>5</v>
      </c>
      <c r="G202" s="10">
        <v>0.75</v>
      </c>
      <c r="H202" s="11">
        <v>219</v>
      </c>
      <c r="I202" s="17">
        <v>1.2</v>
      </c>
      <c r="J202" s="17">
        <f>H202*I202</f>
        <v>262.8</v>
      </c>
      <c r="K202" s="17">
        <v>16</v>
      </c>
      <c r="L202" s="17">
        <v>8</v>
      </c>
      <c r="M202" s="17"/>
      <c r="N202" s="17" t="s">
        <v>688</v>
      </c>
      <c r="O202" s="10" t="s">
        <v>687</v>
      </c>
      <c r="P202" s="10" t="s">
        <v>770</v>
      </c>
      <c r="Q202" s="12">
        <f>(J202*0.8+250)*1.25</f>
        <v>575.29999999999995</v>
      </c>
      <c r="R202" s="13">
        <f>J202*0.8*0.15/G202</f>
        <v>42.048000000000002</v>
      </c>
      <c r="S202" s="13">
        <f>J202*0.8*0.05/G202</f>
        <v>14.016</v>
      </c>
      <c r="T202" s="13">
        <f>J202*0.8*0.1/G202</f>
        <v>28.032</v>
      </c>
      <c r="U202" s="13">
        <f>J202*0.8*0.075/G202</f>
        <v>21.024000000000001</v>
      </c>
      <c r="V202" s="12">
        <f>(R202+65)*1.25+K202+M202*1.25</f>
        <v>149.81</v>
      </c>
      <c r="W202" s="12">
        <v>160</v>
      </c>
      <c r="X202" s="12">
        <f>(T202+52)*1.25+K202+M202*1.25</f>
        <v>116.03999999999999</v>
      </c>
      <c r="Y202" s="12">
        <f>(U202+41)*1.25+L202+M202*1.25</f>
        <v>85.53</v>
      </c>
      <c r="Z202" s="12">
        <f>(S202+30)*1.25+L202+M202*1.25</f>
        <v>63.019999999999996</v>
      </c>
      <c r="AA202"/>
      <c r="AB202" s="3" t="e">
        <f>#REF!*H202</f>
        <v>#REF!</v>
      </c>
    </row>
    <row r="203" spans="2:28" s="3" customFormat="1" x14ac:dyDescent="0.35">
      <c r="B203" s="5" t="s">
        <v>736</v>
      </c>
      <c r="C203" s="5"/>
      <c r="D203" s="5">
        <v>3</v>
      </c>
      <c r="E203" s="5">
        <v>1</v>
      </c>
      <c r="F203" s="9">
        <f>C203+D203-E203</f>
        <v>2</v>
      </c>
      <c r="G203" s="10">
        <v>0.75</v>
      </c>
      <c r="H203" s="11">
        <v>199</v>
      </c>
      <c r="I203" s="17">
        <v>1.2</v>
      </c>
      <c r="J203" s="17">
        <f>H203*I203</f>
        <v>238.79999999999998</v>
      </c>
      <c r="K203" s="17"/>
      <c r="L203" s="17"/>
      <c r="M203" s="17"/>
      <c r="N203" s="17" t="s">
        <v>688</v>
      </c>
      <c r="O203" s="10" t="s">
        <v>687</v>
      </c>
      <c r="P203" s="10" t="s">
        <v>770</v>
      </c>
      <c r="Q203" s="12">
        <f>(J203*0.8+250)*1.25</f>
        <v>551.29999999999995</v>
      </c>
      <c r="R203" s="13">
        <f>J203*0.8*0.15/G203</f>
        <v>38.207999999999998</v>
      </c>
      <c r="S203" s="13">
        <f>J203*0.8*0.05/G203</f>
        <v>12.735999999999999</v>
      </c>
      <c r="T203" s="13">
        <f>J203*0.8*0.1/G203</f>
        <v>25.471999999999998</v>
      </c>
      <c r="U203" s="13">
        <f>J203*0.8*0.075/G203</f>
        <v>19.103999999999999</v>
      </c>
      <c r="V203" s="12">
        <f>(R203+65)*1.25+K203+M203*1.25</f>
        <v>129.01</v>
      </c>
      <c r="W203" s="12">
        <v>140</v>
      </c>
      <c r="X203" s="12">
        <f>(T203+52)*1.25+K203+M203*1.25</f>
        <v>96.839999999999989</v>
      </c>
      <c r="Y203" s="12">
        <f>(U203+41)*1.25+L203+M203*1.25</f>
        <v>75.13</v>
      </c>
      <c r="Z203" s="12">
        <f>(S203+30)*1.25+L203+M203*1.25</f>
        <v>53.419999999999995</v>
      </c>
      <c r="AA203"/>
      <c r="AB203" s="3" t="e">
        <f>#REF!*H203</f>
        <v>#REF!</v>
      </c>
    </row>
    <row r="204" spans="2:28" s="3" customFormat="1" x14ac:dyDescent="0.35">
      <c r="B204" s="5" t="s">
        <v>239</v>
      </c>
      <c r="C204" s="5">
        <v>1</v>
      </c>
      <c r="D204" s="5"/>
      <c r="E204" s="5"/>
      <c r="F204" s="9">
        <f>C204+D204-E204</f>
        <v>1</v>
      </c>
      <c r="G204" s="10">
        <v>0.75</v>
      </c>
      <c r="H204" s="11">
        <v>699</v>
      </c>
      <c r="I204" s="17">
        <v>1.2</v>
      </c>
      <c r="J204" s="17">
        <f>H204*I204</f>
        <v>838.8</v>
      </c>
      <c r="K204" s="17">
        <v>16</v>
      </c>
      <c r="L204" s="17">
        <v>8</v>
      </c>
      <c r="M204" s="17"/>
      <c r="N204" s="17" t="s">
        <v>688</v>
      </c>
      <c r="O204" s="10" t="s">
        <v>687</v>
      </c>
      <c r="P204" s="10" t="s">
        <v>328</v>
      </c>
      <c r="Q204" s="12">
        <f>(J204*0.8+250)*1.25</f>
        <v>1151.3</v>
      </c>
      <c r="R204" s="13">
        <f>J204*0.8*0.15/G204</f>
        <v>134.208</v>
      </c>
      <c r="S204" s="13">
        <f>J204*0.8*0.05/G204</f>
        <v>44.735999999999997</v>
      </c>
      <c r="T204" s="13">
        <f>J204*0.8*0.1/G204</f>
        <v>89.471999999999994</v>
      </c>
      <c r="U204" s="13">
        <f>J204*0.8*0.075/G204</f>
        <v>67.103999999999999</v>
      </c>
      <c r="V204" s="12">
        <f>(R204+65)*1.25+K204+M204*1.25</f>
        <v>265.01</v>
      </c>
      <c r="W204" s="12">
        <v>280</v>
      </c>
      <c r="X204" s="12">
        <f>(T204+52)*1.25+K204+M204*1.25</f>
        <v>192.83999999999997</v>
      </c>
      <c r="Y204" s="12">
        <f>(U204+41)*1.25+L204+M204*1.25</f>
        <v>143.13</v>
      </c>
      <c r="Z204" s="12">
        <f>(S204+30)*1.25+L204+M204*1.25</f>
        <v>101.41999999999999</v>
      </c>
      <c r="AA204"/>
      <c r="AB204" s="3" t="e">
        <f>#REF!*H204</f>
        <v>#REF!</v>
      </c>
    </row>
    <row r="205" spans="2:28" s="3" customFormat="1" ht="13" x14ac:dyDescent="0.3">
      <c r="B205" s="6" t="s">
        <v>104</v>
      </c>
      <c r="C205" s="6">
        <v>1</v>
      </c>
      <c r="D205" s="6">
        <v>9</v>
      </c>
      <c r="E205" s="6">
        <v>4</v>
      </c>
      <c r="F205" s="9">
        <f>C205+D205-E205</f>
        <v>6</v>
      </c>
      <c r="G205" s="10">
        <v>0.75</v>
      </c>
      <c r="H205" s="11">
        <v>185</v>
      </c>
      <c r="I205" s="17">
        <v>1.2</v>
      </c>
      <c r="J205" s="17">
        <f>H205*I205</f>
        <v>222</v>
      </c>
      <c r="K205" s="17"/>
      <c r="L205" s="17"/>
      <c r="M205" s="17"/>
      <c r="N205" s="17" t="s">
        <v>700</v>
      </c>
      <c r="O205" s="10" t="s">
        <v>687</v>
      </c>
      <c r="P205" s="10" t="s">
        <v>331</v>
      </c>
      <c r="Q205" s="12">
        <f>(J205*0.8+250)*1.25</f>
        <v>534.5</v>
      </c>
      <c r="R205" s="13">
        <f>J205*0.8*0.15/G205</f>
        <v>35.520000000000003</v>
      </c>
      <c r="S205" s="13">
        <f>J205*0.8*0.05/G205</f>
        <v>11.840000000000002</v>
      </c>
      <c r="T205" s="13">
        <f>J205*0.8*0.1/G205</f>
        <v>23.680000000000003</v>
      </c>
      <c r="U205" s="13">
        <f>J205*0.8*0.075/G205</f>
        <v>17.760000000000002</v>
      </c>
      <c r="V205" s="12">
        <f>(R205+65)*1.25+K205+M205*1.25</f>
        <v>125.65</v>
      </c>
      <c r="W205" s="12">
        <v>130</v>
      </c>
      <c r="X205" s="12">
        <f>(T205+52)*1.25+K205+M205*1.25</f>
        <v>94.600000000000009</v>
      </c>
      <c r="Y205" s="12">
        <f>(U205+41)*1.25+L205+M205*1.25</f>
        <v>73.45</v>
      </c>
      <c r="Z205" s="12">
        <f>(S205+30)*1.25+L205+M205*1.25</f>
        <v>52.300000000000004</v>
      </c>
      <c r="AB205" s="3" t="e">
        <f>#REF!*H205</f>
        <v>#REF!</v>
      </c>
    </row>
    <row r="206" spans="2:28" s="3" customFormat="1" ht="13" x14ac:dyDescent="0.3">
      <c r="B206" s="6" t="s">
        <v>803</v>
      </c>
      <c r="C206" s="6"/>
      <c r="D206" s="6">
        <v>2</v>
      </c>
      <c r="E206" s="6"/>
      <c r="F206" s="9">
        <f>C206+D206-E206</f>
        <v>2</v>
      </c>
      <c r="G206" s="10">
        <v>0.7</v>
      </c>
      <c r="H206" s="11">
        <v>259</v>
      </c>
      <c r="I206" s="17">
        <v>1.2</v>
      </c>
      <c r="J206" s="17">
        <f>H206*I206</f>
        <v>310.8</v>
      </c>
      <c r="K206" s="17">
        <v>16</v>
      </c>
      <c r="L206" s="17">
        <v>8</v>
      </c>
      <c r="M206" s="17"/>
      <c r="N206" s="17" t="s">
        <v>700</v>
      </c>
      <c r="O206" s="10" t="s">
        <v>687</v>
      </c>
      <c r="P206" s="10"/>
      <c r="Q206" s="12">
        <f>(J206*0.8+250)*1.25</f>
        <v>623.29999999999995</v>
      </c>
      <c r="R206" s="13">
        <f>J206*0.8*0.15/G206</f>
        <v>53.28</v>
      </c>
      <c r="S206" s="13">
        <f>J206*0.8*0.05/G206</f>
        <v>17.760000000000005</v>
      </c>
      <c r="T206" s="13">
        <f>J206*0.8*0.1/G206</f>
        <v>35.52000000000001</v>
      </c>
      <c r="U206" s="13">
        <f>J206*0.8*0.075/G206</f>
        <v>26.64</v>
      </c>
      <c r="V206" s="12">
        <f>(R206+65)*1.25+K206+M206*1.25</f>
        <v>163.85</v>
      </c>
      <c r="W206" s="12">
        <v>160</v>
      </c>
      <c r="X206" s="12">
        <f>(T206+52)*1.25+K206+M206*1.25</f>
        <v>125.4</v>
      </c>
      <c r="Y206" s="12">
        <f>(U206+41)*1.25+L206+M206*1.25</f>
        <v>92.55</v>
      </c>
      <c r="Z206" s="12">
        <f>(S206+30)*1.25+L206+M206*1.25</f>
        <v>67.7</v>
      </c>
      <c r="AB206" s="3" t="e">
        <f>#REF!*H206</f>
        <v>#REF!</v>
      </c>
    </row>
    <row r="207" spans="2:28" s="3" customFormat="1" ht="13" x14ac:dyDescent="0.3">
      <c r="B207" s="5" t="s">
        <v>604</v>
      </c>
      <c r="C207" s="5">
        <v>3</v>
      </c>
      <c r="D207" s="5"/>
      <c r="E207" s="5">
        <v>1</v>
      </c>
      <c r="F207" s="9">
        <f>C207+D207-E207</f>
        <v>2</v>
      </c>
      <c r="G207" s="10">
        <v>0.75</v>
      </c>
      <c r="H207" s="11">
        <v>199</v>
      </c>
      <c r="I207" s="17">
        <v>1.1000000000000001</v>
      </c>
      <c r="J207" s="17">
        <f>H207*I207</f>
        <v>218.9</v>
      </c>
      <c r="K207" s="17"/>
      <c r="L207" s="17"/>
      <c r="M207" s="17"/>
      <c r="N207" s="17" t="s">
        <v>688</v>
      </c>
      <c r="O207" s="10" t="s">
        <v>687</v>
      </c>
      <c r="P207" s="10"/>
      <c r="Q207" s="12">
        <f>(J207*0.8+250)*1.25</f>
        <v>531.4</v>
      </c>
      <c r="R207" s="13">
        <f>J207*0.8*0.15/G207</f>
        <v>35.024000000000001</v>
      </c>
      <c r="S207" s="13">
        <f>J207*0.8*0.05/G207</f>
        <v>11.674666666666667</v>
      </c>
      <c r="T207" s="13">
        <f>J207*0.8*0.1/G207</f>
        <v>23.349333333333334</v>
      </c>
      <c r="U207" s="13">
        <f>J207*0.8*0.075/G207</f>
        <v>17.512</v>
      </c>
      <c r="V207" s="12">
        <f>(R207+65)*1.25+K207+M207*1.25</f>
        <v>125.03</v>
      </c>
      <c r="W207" s="12">
        <v>130</v>
      </c>
      <c r="X207" s="12">
        <f>(T207+52)*1.25+K207+M207*1.25</f>
        <v>94.186666666666667</v>
      </c>
      <c r="Y207" s="12">
        <f>(U207+41)*1.25+L207+M207*1.25</f>
        <v>73.14</v>
      </c>
      <c r="Z207" s="12">
        <f>(S207+30)*1.25+L207+M207*1.25</f>
        <v>52.093333333333334</v>
      </c>
      <c r="AB207" s="3" t="e">
        <f>#REF!*H207</f>
        <v>#REF!</v>
      </c>
    </row>
    <row r="208" spans="2:28" s="3" customFormat="1" ht="13" x14ac:dyDescent="0.3">
      <c r="B208" s="5" t="s">
        <v>620</v>
      </c>
      <c r="C208" s="5">
        <v>8</v>
      </c>
      <c r="D208" s="5"/>
      <c r="E208" s="5">
        <v>6</v>
      </c>
      <c r="F208" s="9">
        <f>C208+D208-E208</f>
        <v>2</v>
      </c>
      <c r="G208" s="10">
        <v>0.75</v>
      </c>
      <c r="H208" s="11">
        <v>229</v>
      </c>
      <c r="I208" s="17">
        <v>1.2</v>
      </c>
      <c r="J208" s="17">
        <f>H208*I208</f>
        <v>274.8</v>
      </c>
      <c r="K208" s="17"/>
      <c r="L208" s="17"/>
      <c r="M208" s="17"/>
      <c r="N208" s="17" t="s">
        <v>688</v>
      </c>
      <c r="O208" s="10" t="s">
        <v>687</v>
      </c>
      <c r="P208" s="10"/>
      <c r="Q208" s="12">
        <f>(J208*0.8+250)*1.25</f>
        <v>587.30000000000007</v>
      </c>
      <c r="R208" s="13">
        <f>J208*0.8*0.15/G208</f>
        <v>43.968000000000011</v>
      </c>
      <c r="S208" s="13">
        <f>J208*0.8*0.05/G208</f>
        <v>14.656000000000004</v>
      </c>
      <c r="T208" s="13">
        <f>J208*0.8*0.1/G208</f>
        <v>29.312000000000008</v>
      </c>
      <c r="U208" s="13">
        <f>J208*0.8*0.075/G208</f>
        <v>21.984000000000005</v>
      </c>
      <c r="V208" s="12">
        <f>(R208+65)*1.25+K208+M208*1.25</f>
        <v>136.21000000000004</v>
      </c>
      <c r="W208" s="12">
        <v>140</v>
      </c>
      <c r="X208" s="12">
        <f>(T208+52)*1.25+K208+M208*1.25</f>
        <v>101.64000000000001</v>
      </c>
      <c r="Y208" s="12">
        <f>(U208+41)*1.25+L208+M208*1.25</f>
        <v>78.730000000000018</v>
      </c>
      <c r="Z208" s="12">
        <f>(S208+30)*1.25+L208+M208*1.25</f>
        <v>55.820000000000007</v>
      </c>
      <c r="AB208" s="3" t="e">
        <f>#REF!*H208</f>
        <v>#REF!</v>
      </c>
    </row>
    <row r="209" spans="2:28" s="3" customFormat="1" ht="13" x14ac:dyDescent="0.3">
      <c r="B209" s="5" t="s">
        <v>802</v>
      </c>
      <c r="C209" s="5"/>
      <c r="D209" s="5">
        <v>2</v>
      </c>
      <c r="E209" s="5"/>
      <c r="F209" s="9">
        <f>C209+D209-E209</f>
        <v>2</v>
      </c>
      <c r="G209" s="10">
        <v>0.75</v>
      </c>
      <c r="H209" s="11">
        <v>219</v>
      </c>
      <c r="I209" s="17">
        <v>1.2</v>
      </c>
      <c r="J209" s="17">
        <f>H209*I209</f>
        <v>262.8</v>
      </c>
      <c r="K209" s="17"/>
      <c r="L209" s="17"/>
      <c r="M209" s="17"/>
      <c r="N209" s="17" t="s">
        <v>700</v>
      </c>
      <c r="O209" s="10" t="s">
        <v>687</v>
      </c>
      <c r="P209" s="10"/>
      <c r="Q209" s="12">
        <f>(J209*0.8+250)*1.25</f>
        <v>575.29999999999995</v>
      </c>
      <c r="R209" s="13">
        <f>J209*0.8*0.15/G209</f>
        <v>42.048000000000002</v>
      </c>
      <c r="S209" s="13">
        <f>J209*0.8*0.05/G209</f>
        <v>14.016</v>
      </c>
      <c r="T209" s="13">
        <f>J209*0.8*0.1/G209</f>
        <v>28.032</v>
      </c>
      <c r="U209" s="13">
        <f>J209*0.8*0.075/G209</f>
        <v>21.024000000000001</v>
      </c>
      <c r="V209" s="12">
        <f>(R209+65)*1.25+K209+M209*1.25</f>
        <v>133.81</v>
      </c>
      <c r="W209" s="12">
        <v>140</v>
      </c>
      <c r="X209" s="12">
        <f>(T209+52)*1.25+K209+M209*1.25</f>
        <v>100.03999999999999</v>
      </c>
      <c r="Y209" s="12">
        <f>(U209+41)*1.25+L209+M209*1.25</f>
        <v>77.53</v>
      </c>
      <c r="Z209" s="12">
        <f>(S209+30)*1.25+L209+M209*1.25</f>
        <v>55.019999999999996</v>
      </c>
      <c r="AB209" s="3" t="e">
        <f>#REF!*H209</f>
        <v>#REF!</v>
      </c>
    </row>
    <row r="210" spans="2:28" s="3" customFormat="1" ht="13" x14ac:dyDescent="0.3">
      <c r="B210" s="6" t="s">
        <v>727</v>
      </c>
      <c r="C210" s="6"/>
      <c r="D210" s="6">
        <v>6</v>
      </c>
      <c r="E210" s="6">
        <v>5</v>
      </c>
      <c r="F210" s="9">
        <f>C210+D210-E210</f>
        <v>1</v>
      </c>
      <c r="G210" s="10">
        <v>0.75</v>
      </c>
      <c r="H210" s="11">
        <v>299</v>
      </c>
      <c r="I210" s="17">
        <v>1.2</v>
      </c>
      <c r="J210" s="17">
        <f>H210*I210</f>
        <v>358.8</v>
      </c>
      <c r="K210" s="17">
        <v>16</v>
      </c>
      <c r="L210" s="17">
        <v>8</v>
      </c>
      <c r="M210" s="17"/>
      <c r="N210" s="17" t="s">
        <v>688</v>
      </c>
      <c r="O210" s="10" t="s">
        <v>687</v>
      </c>
      <c r="P210" s="10" t="s">
        <v>773</v>
      </c>
      <c r="Q210" s="12">
        <f>(J210*0.8+250)*1.25</f>
        <v>671.3</v>
      </c>
      <c r="R210" s="13">
        <f>J210*0.8*0.15/G210</f>
        <v>57.408000000000008</v>
      </c>
      <c r="S210" s="13">
        <f>J210*0.8*0.05/G210</f>
        <v>19.136000000000003</v>
      </c>
      <c r="T210" s="13">
        <f>J210*0.8*0.1/G210</f>
        <v>38.272000000000006</v>
      </c>
      <c r="U210" s="13">
        <f>J210*0.8*0.075/G210</f>
        <v>28.704000000000004</v>
      </c>
      <c r="V210" s="12">
        <f>(R210+65)*1.25+K210+M210*1.25</f>
        <v>169.01000000000002</v>
      </c>
      <c r="W210" s="12">
        <v>180</v>
      </c>
      <c r="X210" s="12">
        <f>(T210+52)*1.25+K210+M210*1.25</f>
        <v>128.84</v>
      </c>
      <c r="Y210" s="12">
        <f>(U210+41)*1.25+L210+M210*1.25</f>
        <v>95.13000000000001</v>
      </c>
      <c r="Z210" s="12">
        <f>(S210+30)*1.25+L210+M210*1.25</f>
        <v>69.42</v>
      </c>
      <c r="AB210" s="3" t="e">
        <f>#REF!*H210</f>
        <v>#REF!</v>
      </c>
    </row>
    <row r="211" spans="2:28" s="3" customFormat="1" ht="13" x14ac:dyDescent="0.3">
      <c r="B211" s="5" t="s">
        <v>530</v>
      </c>
      <c r="C211" s="5"/>
      <c r="D211" s="5"/>
      <c r="E211" s="5"/>
      <c r="F211" s="9">
        <f>C211+D211-E211</f>
        <v>0</v>
      </c>
      <c r="G211" s="10">
        <v>0.75</v>
      </c>
      <c r="H211" s="11">
        <v>200</v>
      </c>
      <c r="I211" s="17">
        <v>1.2</v>
      </c>
      <c r="J211" s="17">
        <f>H211*I211</f>
        <v>240</v>
      </c>
      <c r="K211" s="17"/>
      <c r="L211" s="17"/>
      <c r="M211" s="17"/>
      <c r="N211" s="17" t="s">
        <v>688</v>
      </c>
      <c r="O211" s="10" t="s">
        <v>687</v>
      </c>
      <c r="P211" s="10" t="s">
        <v>564</v>
      </c>
      <c r="Q211" s="12">
        <f>(J211*0.8+250)*1.25</f>
        <v>552.5</v>
      </c>
      <c r="R211" s="13">
        <f>J211*0.8*0.15/G211</f>
        <v>38.4</v>
      </c>
      <c r="S211" s="13">
        <f>J211*0.8*0.05/G211</f>
        <v>12.800000000000002</v>
      </c>
      <c r="T211" s="13">
        <f>J211*0.8*0.1/G211</f>
        <v>25.600000000000005</v>
      </c>
      <c r="U211" s="13">
        <f>J211*0.8*0.075/G211</f>
        <v>19.2</v>
      </c>
      <c r="V211" s="12">
        <f>(R211+65)*1.25+K211+M211*1.25</f>
        <v>129.25</v>
      </c>
      <c r="W211" s="12">
        <v>130</v>
      </c>
      <c r="X211" s="12">
        <f>(T211+52)*1.25+K211+M211*1.25</f>
        <v>97.000000000000014</v>
      </c>
      <c r="Y211" s="12">
        <f>(U211+41)*1.25+L211+M211*1.25</f>
        <v>75.25</v>
      </c>
      <c r="Z211" s="12">
        <f>(S211+30)*1.25+L211+M211*1.25</f>
        <v>53.500000000000007</v>
      </c>
      <c r="AB211" s="3" t="e">
        <f>#REF!*H211</f>
        <v>#REF!</v>
      </c>
    </row>
    <row r="212" spans="2:28" s="3" customFormat="1" ht="13" x14ac:dyDescent="0.3">
      <c r="B212" s="5" t="s">
        <v>231</v>
      </c>
      <c r="C212" s="5">
        <v>1</v>
      </c>
      <c r="D212" s="5"/>
      <c r="E212" s="5"/>
      <c r="F212" s="9">
        <f>C212+D212-E212</f>
        <v>1</v>
      </c>
      <c r="G212" s="10">
        <v>0.75</v>
      </c>
      <c r="H212" s="11">
        <v>259</v>
      </c>
      <c r="I212" s="17">
        <v>1</v>
      </c>
      <c r="J212" s="17">
        <f>H212*I212</f>
        <v>259</v>
      </c>
      <c r="K212" s="17">
        <v>16</v>
      </c>
      <c r="L212" s="17">
        <v>8</v>
      </c>
      <c r="M212" s="17"/>
      <c r="N212" s="17" t="s">
        <v>688</v>
      </c>
      <c r="O212" s="10" t="s">
        <v>687</v>
      </c>
      <c r="P212" s="10" t="s">
        <v>371</v>
      </c>
      <c r="Q212" s="12">
        <f>(J212*0.8+250)*1.25</f>
        <v>571.5</v>
      </c>
      <c r="R212" s="13">
        <f>J212*0.8*0.15/G212</f>
        <v>41.440000000000005</v>
      </c>
      <c r="S212" s="13">
        <f>J212*0.8*0.05/G212</f>
        <v>13.813333333333334</v>
      </c>
      <c r="T212" s="13">
        <f>J212*0.8*0.1/G212</f>
        <v>27.626666666666669</v>
      </c>
      <c r="U212" s="13">
        <f>J212*0.8*0.075/G212</f>
        <v>20.720000000000002</v>
      </c>
      <c r="V212" s="12">
        <f>(R212+65)*1.25+K212+M212*1.25</f>
        <v>149.05000000000001</v>
      </c>
      <c r="W212" s="12">
        <v>160</v>
      </c>
      <c r="X212" s="12">
        <f>(T212+52)*1.25+K212+M212*1.25</f>
        <v>115.53333333333333</v>
      </c>
      <c r="Y212" s="12">
        <f>(U212+41)*1.25+L212+M212*1.25</f>
        <v>85.15</v>
      </c>
      <c r="Z212" s="12">
        <f>(S212+30)*1.25+L212+M212*1.25</f>
        <v>62.766666666666666</v>
      </c>
    </row>
    <row r="213" spans="2:28" s="3" customFormat="1" x14ac:dyDescent="0.35">
      <c r="B213" s="5" t="s">
        <v>210</v>
      </c>
      <c r="C213" s="5"/>
      <c r="D213" s="5"/>
      <c r="E213" s="5"/>
      <c r="F213" s="9">
        <f>C213+D213-E213</f>
        <v>0</v>
      </c>
      <c r="G213" s="10">
        <v>0.75</v>
      </c>
      <c r="H213" s="11">
        <v>125</v>
      </c>
      <c r="I213" s="17">
        <v>1</v>
      </c>
      <c r="J213" s="17">
        <f>H213*I213</f>
        <v>125</v>
      </c>
      <c r="K213" s="17"/>
      <c r="L213" s="17"/>
      <c r="M213" s="17"/>
      <c r="N213" s="17" t="s">
        <v>688</v>
      </c>
      <c r="O213" s="10" t="s">
        <v>687</v>
      </c>
      <c r="P213" s="10" t="s">
        <v>372</v>
      </c>
      <c r="Q213" s="12">
        <f>(J213*0.8+250)*1.25</f>
        <v>437.5</v>
      </c>
      <c r="R213" s="13">
        <f>J213*0.8*0.15/G213</f>
        <v>20</v>
      </c>
      <c r="S213" s="13">
        <f>J213*0.8*0.05/G213</f>
        <v>6.666666666666667</v>
      </c>
      <c r="T213" s="13">
        <f>J213*0.8*0.1/G213</f>
        <v>13.333333333333334</v>
      </c>
      <c r="U213" s="13">
        <f>J213*0.8*0.075/G213</f>
        <v>10</v>
      </c>
      <c r="V213" s="12">
        <f>(R213+65)*1.25+K213+M213*1.25</f>
        <v>106.25</v>
      </c>
      <c r="W213" s="12">
        <v>110</v>
      </c>
      <c r="X213" s="12">
        <f>(T213+52)*1.25+K213+M213*1.25</f>
        <v>81.666666666666657</v>
      </c>
      <c r="Y213" s="12">
        <f>(U213+41)*1.25+L213+M213*1.25</f>
        <v>63.75</v>
      </c>
      <c r="Z213" s="12">
        <f>(S213+30)*1.25+L213+M213*1.25</f>
        <v>45.833333333333329</v>
      </c>
      <c r="AA213" s="8"/>
      <c r="AB213" s="3" t="e">
        <f>#REF!*H213</f>
        <v>#REF!</v>
      </c>
    </row>
    <row r="214" spans="2:28" s="1" customFormat="1" ht="13" x14ac:dyDescent="0.3">
      <c r="B214" s="5" t="s">
        <v>798</v>
      </c>
      <c r="C214" s="5"/>
      <c r="D214" s="5">
        <v>4</v>
      </c>
      <c r="E214" s="5">
        <v>2</v>
      </c>
      <c r="F214" s="9">
        <f>C214+D214-E214</f>
        <v>2</v>
      </c>
      <c r="G214" s="10">
        <v>0.75</v>
      </c>
      <c r="H214" s="11">
        <v>259</v>
      </c>
      <c r="I214" s="17">
        <v>1.2</v>
      </c>
      <c r="J214" s="17">
        <f>H214*I214</f>
        <v>310.8</v>
      </c>
      <c r="K214" s="17"/>
      <c r="L214" s="17"/>
      <c r="M214" s="17"/>
      <c r="N214" s="17" t="s">
        <v>688</v>
      </c>
      <c r="O214" s="10" t="s">
        <v>687</v>
      </c>
      <c r="P214" s="10"/>
      <c r="Q214" s="12">
        <f>(J214*0.8+250)*1.25</f>
        <v>623.29999999999995</v>
      </c>
      <c r="R214" s="13">
        <f>J214*0.8*0.15/G214</f>
        <v>49.728000000000002</v>
      </c>
      <c r="S214" s="13">
        <f>J214*0.8*0.05/G214</f>
        <v>16.576000000000004</v>
      </c>
      <c r="T214" s="13">
        <f>J214*0.8*0.1/G214</f>
        <v>33.152000000000008</v>
      </c>
      <c r="U214" s="13">
        <f>J214*0.8*0.075/G214</f>
        <v>24.864000000000001</v>
      </c>
      <c r="V214" s="12">
        <f>(R214+65)*1.25+K214+M214*1.25</f>
        <v>143.41000000000003</v>
      </c>
      <c r="W214" s="12">
        <v>150</v>
      </c>
      <c r="X214" s="12">
        <f>(T214+52)*1.25+K214+M214*1.25</f>
        <v>106.44000000000003</v>
      </c>
      <c r="Y214" s="12">
        <f>(U214+41)*1.25+L214+M214*1.25</f>
        <v>82.330000000000013</v>
      </c>
      <c r="Z214" s="12">
        <f>(S214+30)*1.25+L214+M214*1.25</f>
        <v>58.220000000000013</v>
      </c>
      <c r="AA214" s="3"/>
      <c r="AB214" s="3" t="e">
        <f>#REF!*H214</f>
        <v>#REF!</v>
      </c>
    </row>
    <row r="215" spans="2:28" s="3" customFormat="1" ht="12.65" customHeight="1" x14ac:dyDescent="0.3">
      <c r="B215" s="5" t="s">
        <v>730</v>
      </c>
      <c r="C215" s="5"/>
      <c r="D215" s="5">
        <v>2</v>
      </c>
      <c r="E215" s="5"/>
      <c r="F215" s="9">
        <f>C215+D215-E215</f>
        <v>2</v>
      </c>
      <c r="G215" s="10">
        <v>0.75</v>
      </c>
      <c r="H215" s="11">
        <v>199</v>
      </c>
      <c r="I215" s="17">
        <v>1.2</v>
      </c>
      <c r="J215" s="17">
        <f>H215*I215</f>
        <v>238.79999999999998</v>
      </c>
      <c r="K215" s="17"/>
      <c r="L215" s="17"/>
      <c r="M215" s="17"/>
      <c r="N215" s="17" t="s">
        <v>688</v>
      </c>
      <c r="O215" s="10" t="s">
        <v>687</v>
      </c>
      <c r="P215" s="10"/>
      <c r="Q215" s="12">
        <f>(J215*0.8+250)*1.25</f>
        <v>551.29999999999995</v>
      </c>
      <c r="R215" s="13">
        <f>J215*0.8*0.15/G215</f>
        <v>38.207999999999998</v>
      </c>
      <c r="S215" s="13">
        <f>J215*0.8*0.05/G215</f>
        <v>12.735999999999999</v>
      </c>
      <c r="T215" s="13">
        <f>J215*0.8*0.1/G215</f>
        <v>25.471999999999998</v>
      </c>
      <c r="U215" s="13">
        <f>J215*0.8*0.075/G215</f>
        <v>19.103999999999999</v>
      </c>
      <c r="V215" s="12">
        <f>(R215+65)*1.25+K215+M215*1.25</f>
        <v>129.01</v>
      </c>
      <c r="W215" s="12">
        <v>140</v>
      </c>
      <c r="X215" s="12">
        <f>(T215+52)*1.25+K215+M215*1.25</f>
        <v>96.839999999999989</v>
      </c>
      <c r="Y215" s="12">
        <f>(U215+41)*1.25+L215+M215*1.25</f>
        <v>75.13</v>
      </c>
      <c r="Z215" s="12">
        <f>(S215+30)*1.25+L215+M215*1.25</f>
        <v>53.419999999999995</v>
      </c>
      <c r="AA215" s="28"/>
      <c r="AB215" s="3" t="e">
        <f>#REF!*H215</f>
        <v>#REF!</v>
      </c>
    </row>
    <row r="216" spans="2:28" s="3" customFormat="1" ht="12.65" customHeight="1" x14ac:dyDescent="0.3">
      <c r="B216" s="5" t="s">
        <v>199</v>
      </c>
      <c r="C216" s="5">
        <v>1</v>
      </c>
      <c r="D216" s="5"/>
      <c r="E216" s="5"/>
      <c r="F216" s="9">
        <f>C216+D216-E216</f>
        <v>1</v>
      </c>
      <c r="G216" s="10">
        <v>0.75</v>
      </c>
      <c r="H216" s="11">
        <v>299</v>
      </c>
      <c r="I216" s="17">
        <v>1.2</v>
      </c>
      <c r="J216" s="17">
        <f>H216*I216</f>
        <v>358.8</v>
      </c>
      <c r="K216" s="17">
        <v>16</v>
      </c>
      <c r="L216" s="17">
        <v>8</v>
      </c>
      <c r="M216" s="17"/>
      <c r="N216" s="17" t="s">
        <v>688</v>
      </c>
      <c r="O216" s="10" t="s">
        <v>687</v>
      </c>
      <c r="P216" s="10" t="s">
        <v>382</v>
      </c>
      <c r="Q216" s="12">
        <f>(J216*0.8+250)*1.25</f>
        <v>671.3</v>
      </c>
      <c r="R216" s="13">
        <f>J216*0.8*0.15/G216</f>
        <v>57.408000000000008</v>
      </c>
      <c r="S216" s="13">
        <f>J216*0.8*0.05/G216</f>
        <v>19.136000000000003</v>
      </c>
      <c r="T216" s="13">
        <f>J216*0.8*0.1/G216</f>
        <v>38.272000000000006</v>
      </c>
      <c r="U216" s="13">
        <f>J216*0.8*0.075/G216</f>
        <v>28.704000000000004</v>
      </c>
      <c r="V216" s="12">
        <f>(R216+65)*1.25+K216+M216*1.25</f>
        <v>169.01000000000002</v>
      </c>
      <c r="W216" s="12">
        <v>180</v>
      </c>
      <c r="X216" s="12">
        <f>(T216+52)*1.25+K216+M216*1.25</f>
        <v>128.84</v>
      </c>
      <c r="Y216" s="12">
        <f>(U216+41)*1.25+L216+M216*1.25</f>
        <v>95.13000000000001</v>
      </c>
      <c r="Z216" s="12">
        <f>(S216+30)*1.25+L216+M216*1.25</f>
        <v>69.42</v>
      </c>
      <c r="AB216" s="3" t="e">
        <f>#REF!*H216</f>
        <v>#REF!</v>
      </c>
    </row>
    <row r="217" spans="2:28" s="3" customFormat="1" ht="13" x14ac:dyDescent="0.3">
      <c r="B217" s="6" t="s">
        <v>748</v>
      </c>
      <c r="C217" s="6"/>
      <c r="D217" s="6">
        <v>2</v>
      </c>
      <c r="E217" s="6"/>
      <c r="F217" s="9">
        <f>C217+D217-E217</f>
        <v>2</v>
      </c>
      <c r="G217" s="10">
        <v>0.75</v>
      </c>
      <c r="H217" s="11">
        <v>240</v>
      </c>
      <c r="I217" s="17">
        <v>1.2</v>
      </c>
      <c r="J217" s="17">
        <f>H217*I217</f>
        <v>288</v>
      </c>
      <c r="K217" s="17"/>
      <c r="L217" s="17"/>
      <c r="M217" s="17"/>
      <c r="N217" s="17" t="s">
        <v>688</v>
      </c>
      <c r="O217" s="10" t="s">
        <v>687</v>
      </c>
      <c r="P217" s="10"/>
      <c r="Q217" s="12">
        <f>(J217*0.8+250)*1.25</f>
        <v>600.5</v>
      </c>
      <c r="R217" s="13">
        <f>J217*0.8*0.15/G217</f>
        <v>46.080000000000005</v>
      </c>
      <c r="S217" s="13">
        <f>J217*0.8*0.05/G217</f>
        <v>15.360000000000001</v>
      </c>
      <c r="T217" s="13">
        <f>J217*0.8*0.1/G217</f>
        <v>30.720000000000002</v>
      </c>
      <c r="U217" s="13">
        <f>J217*0.8*0.075/G217</f>
        <v>23.040000000000003</v>
      </c>
      <c r="V217" s="12">
        <f>(R217+65)*1.25+K217+M217*1.25</f>
        <v>138.85000000000002</v>
      </c>
      <c r="W217" s="12">
        <v>150</v>
      </c>
      <c r="X217" s="12">
        <f>(T217+52)*1.25+K217+M217*1.25</f>
        <v>103.4</v>
      </c>
      <c r="Y217" s="12">
        <f>(U217+41)*1.25+L217+M217*1.25</f>
        <v>80.050000000000011</v>
      </c>
      <c r="Z217" s="12">
        <f>(S217+30)*1.25+L217+M217*1.25</f>
        <v>56.7</v>
      </c>
      <c r="AB217" s="3" t="e">
        <f>#REF!*H217</f>
        <v>#REF!</v>
      </c>
    </row>
    <row r="218" spans="2:28" s="3" customFormat="1" x14ac:dyDescent="0.35">
      <c r="B218" s="6" t="s">
        <v>588</v>
      </c>
      <c r="C218" s="6">
        <v>3</v>
      </c>
      <c r="D218" s="6"/>
      <c r="E218" s="6"/>
      <c r="F218" s="9">
        <f>C218+D218-E218</f>
        <v>3</v>
      </c>
      <c r="G218" s="10">
        <v>0.75</v>
      </c>
      <c r="H218" s="11">
        <v>339</v>
      </c>
      <c r="I218" s="17">
        <v>1.2</v>
      </c>
      <c r="J218" s="17">
        <f>H218*I218</f>
        <v>406.8</v>
      </c>
      <c r="K218" s="17">
        <v>16</v>
      </c>
      <c r="L218" s="17">
        <v>8</v>
      </c>
      <c r="M218" s="17"/>
      <c r="N218" s="17" t="s">
        <v>688</v>
      </c>
      <c r="O218" s="10" t="s">
        <v>687</v>
      </c>
      <c r="P218" s="10" t="s">
        <v>589</v>
      </c>
      <c r="Q218" s="12">
        <f>(J218*0.8+250)*1.25</f>
        <v>719.30000000000007</v>
      </c>
      <c r="R218" s="13">
        <f>J218*0.8*0.15/G218</f>
        <v>65.088000000000008</v>
      </c>
      <c r="S218" s="13">
        <f>J218*0.8*0.05/G218</f>
        <v>21.696000000000002</v>
      </c>
      <c r="T218" s="13">
        <f>J218*0.8*0.1/G218</f>
        <v>43.392000000000003</v>
      </c>
      <c r="U218" s="13">
        <f>J218*0.8*0.075/G218</f>
        <v>32.544000000000004</v>
      </c>
      <c r="V218" s="12">
        <f>(R218+65)*1.25+K218+M218*1.25</f>
        <v>178.61</v>
      </c>
      <c r="W218" s="12">
        <v>180</v>
      </c>
      <c r="X218" s="12">
        <f>(T218+52)*1.25+K218+M218*1.25</f>
        <v>135.24</v>
      </c>
      <c r="Y218" s="12">
        <f>(U218+41)*1.25+L218+M218*1.25</f>
        <v>99.93</v>
      </c>
      <c r="Z218" s="12">
        <f>(S218+30)*1.25+L218+M218*1.25</f>
        <v>72.62</v>
      </c>
      <c r="AA218"/>
      <c r="AB218" s="3" t="e">
        <f>#REF!*H218</f>
        <v>#REF!</v>
      </c>
    </row>
    <row r="219" spans="2:28" s="3" customFormat="1" ht="13" x14ac:dyDescent="0.3">
      <c r="B219" s="5" t="s">
        <v>274</v>
      </c>
      <c r="C219" s="5">
        <v>2</v>
      </c>
      <c r="D219" s="5"/>
      <c r="E219" s="5"/>
      <c r="F219" s="9">
        <f>C219+D219-E219</f>
        <v>2</v>
      </c>
      <c r="G219" s="10">
        <v>0.75</v>
      </c>
      <c r="H219" s="11">
        <v>199</v>
      </c>
      <c r="I219" s="17">
        <v>1.2</v>
      </c>
      <c r="J219" s="17">
        <f>H219*I219</f>
        <v>238.79999999999998</v>
      </c>
      <c r="K219" s="17"/>
      <c r="L219" s="17"/>
      <c r="M219" s="17"/>
      <c r="N219" s="17" t="s">
        <v>688</v>
      </c>
      <c r="O219" s="10" t="s">
        <v>687</v>
      </c>
      <c r="P219" s="10" t="s">
        <v>395</v>
      </c>
      <c r="Q219" s="12">
        <f>(J219*0.8+250)*1.25</f>
        <v>551.29999999999995</v>
      </c>
      <c r="R219" s="13">
        <f>J219*0.8*0.15/G219</f>
        <v>38.207999999999998</v>
      </c>
      <c r="S219" s="13">
        <f>J219*0.8*0.05/G219</f>
        <v>12.735999999999999</v>
      </c>
      <c r="T219" s="13">
        <f>J219*0.8*0.1/G219</f>
        <v>25.471999999999998</v>
      </c>
      <c r="U219" s="13">
        <f>J219*0.8*0.075/G219</f>
        <v>19.103999999999999</v>
      </c>
      <c r="V219" s="12">
        <f>(R219+65)*1.25+K219+M219*1.25</f>
        <v>129.01</v>
      </c>
      <c r="W219" s="12">
        <v>130</v>
      </c>
      <c r="X219" s="12">
        <f>(T219+52)*1.25+K219+M219*1.25</f>
        <v>96.839999999999989</v>
      </c>
      <c r="Y219" s="12">
        <f>(U219+41)*1.25+L219+M219*1.25</f>
        <v>75.13</v>
      </c>
      <c r="Z219" s="12">
        <f>(S219+30)*1.25+L219+M219*1.25</f>
        <v>53.419999999999995</v>
      </c>
      <c r="AB219" s="3" t="e">
        <f>#REF!*H219</f>
        <v>#REF!</v>
      </c>
    </row>
    <row r="220" spans="2:28" s="3" customFormat="1" ht="13" x14ac:dyDescent="0.3">
      <c r="B220" s="5" t="s">
        <v>526</v>
      </c>
      <c r="C220" s="5">
        <v>2</v>
      </c>
      <c r="D220" s="5"/>
      <c r="E220" s="5">
        <v>1</v>
      </c>
      <c r="F220" s="9">
        <f>C220+D220-E220</f>
        <v>1</v>
      </c>
      <c r="G220" s="10">
        <v>0.75</v>
      </c>
      <c r="H220" s="11">
        <v>540</v>
      </c>
      <c r="I220" s="17">
        <v>1.2</v>
      </c>
      <c r="J220" s="17">
        <f>H220*I220</f>
        <v>648</v>
      </c>
      <c r="K220" s="17">
        <v>16</v>
      </c>
      <c r="L220" s="17">
        <v>8</v>
      </c>
      <c r="M220" s="17"/>
      <c r="N220" s="17" t="s">
        <v>688</v>
      </c>
      <c r="O220" s="10" t="s">
        <v>687</v>
      </c>
      <c r="P220" s="10" t="s">
        <v>561</v>
      </c>
      <c r="Q220" s="12">
        <f>(J220*0.8+250)*1.25</f>
        <v>960.5</v>
      </c>
      <c r="R220" s="13">
        <f>J220*0.8*0.15/G220</f>
        <v>103.67999999999999</v>
      </c>
      <c r="S220" s="13">
        <f>J220*0.8*0.05/G220</f>
        <v>34.56</v>
      </c>
      <c r="T220" s="13">
        <f>J220*0.8*0.1/G220</f>
        <v>69.12</v>
      </c>
      <c r="U220" s="13">
        <f>J220*0.8*0.075/G220</f>
        <v>51.839999999999996</v>
      </c>
      <c r="V220" s="12">
        <f>(R220+65)*1.25+K220+M220*1.25</f>
        <v>226.85000000000002</v>
      </c>
      <c r="W220" s="12">
        <v>240</v>
      </c>
      <c r="X220" s="12">
        <f>(T220+52)*1.25+K220+M220*1.25</f>
        <v>167.4</v>
      </c>
      <c r="Y220" s="12">
        <f>(U220+41)*1.25+L220+M220*1.25</f>
        <v>124.05000000000001</v>
      </c>
      <c r="Z220" s="12">
        <f>(S220+30)*1.25+L220+M220*1.25</f>
        <v>88.7</v>
      </c>
      <c r="AB220" s="3" t="e">
        <f>#REF!*H220</f>
        <v>#REF!</v>
      </c>
    </row>
    <row r="221" spans="2:28" s="3" customFormat="1" x14ac:dyDescent="0.35">
      <c r="B221" s="5" t="s">
        <v>251</v>
      </c>
      <c r="C221" s="5">
        <v>2</v>
      </c>
      <c r="D221" s="5"/>
      <c r="E221" s="5"/>
      <c r="F221" s="9">
        <f>C221+D221-E221</f>
        <v>2</v>
      </c>
      <c r="G221" s="10">
        <v>0.75</v>
      </c>
      <c r="H221" s="11">
        <v>199</v>
      </c>
      <c r="I221" s="17">
        <v>1.1000000000000001</v>
      </c>
      <c r="J221" s="17">
        <f>H221*I221</f>
        <v>218.9</v>
      </c>
      <c r="K221" s="17"/>
      <c r="L221" s="17"/>
      <c r="M221" s="17"/>
      <c r="N221" s="17" t="s">
        <v>688</v>
      </c>
      <c r="O221" s="10" t="s">
        <v>687</v>
      </c>
      <c r="P221" s="10" t="s">
        <v>517</v>
      </c>
      <c r="Q221" s="12">
        <f>(J221*0.8+250)*1.25</f>
        <v>531.4</v>
      </c>
      <c r="R221" s="13">
        <f>J221*0.8*0.15/G221</f>
        <v>35.024000000000001</v>
      </c>
      <c r="S221" s="13">
        <f>J221*0.8*0.05/G221</f>
        <v>11.674666666666667</v>
      </c>
      <c r="T221" s="13">
        <f>J221*0.8*0.1/G221</f>
        <v>23.349333333333334</v>
      </c>
      <c r="U221" s="13">
        <f>J221*0.8*0.075/G221</f>
        <v>17.512</v>
      </c>
      <c r="V221" s="12">
        <f>(R221+65)*1.25+K221+M221*1.25</f>
        <v>125.03</v>
      </c>
      <c r="W221" s="12">
        <v>130</v>
      </c>
      <c r="X221" s="12">
        <f>(T221+52)*1.25+K221+M221*1.25</f>
        <v>94.186666666666667</v>
      </c>
      <c r="Y221" s="12">
        <f>(U221+41)*1.25+L221+M221*1.25</f>
        <v>73.14</v>
      </c>
      <c r="Z221" s="12">
        <f>(S221+30)*1.25+L221+M221*1.25</f>
        <v>52.093333333333334</v>
      </c>
      <c r="AA221"/>
      <c r="AB221" s="3" t="e">
        <f>#REF!*H221</f>
        <v>#REF!</v>
      </c>
    </row>
    <row r="222" spans="2:28" s="3" customFormat="1" ht="13" x14ac:dyDescent="0.3">
      <c r="B222" s="5" t="s">
        <v>731</v>
      </c>
      <c r="C222" s="5"/>
      <c r="D222" s="5">
        <v>3</v>
      </c>
      <c r="E222" s="5"/>
      <c r="F222" s="9">
        <f>C222+D222-E222</f>
        <v>3</v>
      </c>
      <c r="G222" s="10">
        <v>0.75</v>
      </c>
      <c r="H222" s="11">
        <v>199</v>
      </c>
      <c r="I222" s="17">
        <v>1.2</v>
      </c>
      <c r="J222" s="17">
        <f>H222*I222</f>
        <v>238.79999999999998</v>
      </c>
      <c r="K222" s="17"/>
      <c r="L222" s="17"/>
      <c r="M222" s="17"/>
      <c r="N222" s="17" t="s">
        <v>688</v>
      </c>
      <c r="O222" s="10" t="s">
        <v>687</v>
      </c>
      <c r="P222" s="10"/>
      <c r="Q222" s="12">
        <f>(J222*0.8+250)*1.25</f>
        <v>551.29999999999995</v>
      </c>
      <c r="R222" s="13">
        <f>J222*0.8*0.15/G222</f>
        <v>38.207999999999998</v>
      </c>
      <c r="S222" s="13">
        <f>J222*0.8*0.05/G222</f>
        <v>12.735999999999999</v>
      </c>
      <c r="T222" s="13">
        <f>J222*0.8*0.1/G222</f>
        <v>25.471999999999998</v>
      </c>
      <c r="U222" s="13">
        <f>J222*0.8*0.075/G222</f>
        <v>19.103999999999999</v>
      </c>
      <c r="V222" s="12">
        <f>(R222+65)*1.25+K222+M222*1.25</f>
        <v>129.01</v>
      </c>
      <c r="W222" s="12">
        <v>130</v>
      </c>
      <c r="X222" s="12">
        <f>(T222+52)*1.25+K222+M222*1.25</f>
        <v>96.839999999999989</v>
      </c>
      <c r="Y222" s="12">
        <f>(U222+41)*1.25+L222+M222*1.25</f>
        <v>75.13</v>
      </c>
      <c r="Z222" s="12">
        <f>(S222+30)*1.25+L222+M222*1.25</f>
        <v>53.419999999999995</v>
      </c>
      <c r="AB222" s="3" t="e">
        <f>#REF!*H222</f>
        <v>#REF!</v>
      </c>
    </row>
    <row r="223" spans="2:28" s="3" customFormat="1" ht="13" x14ac:dyDescent="0.3">
      <c r="B223" s="5" t="s">
        <v>32</v>
      </c>
      <c r="C223" s="5">
        <v>2</v>
      </c>
      <c r="D223" s="5"/>
      <c r="E223" s="5"/>
      <c r="F223" s="9">
        <f>C223+D223-E223</f>
        <v>2</v>
      </c>
      <c r="G223" s="10">
        <v>0.75</v>
      </c>
      <c r="H223" s="11">
        <v>289</v>
      </c>
      <c r="I223" s="17">
        <v>1</v>
      </c>
      <c r="J223" s="17">
        <f>H223*I223</f>
        <v>289</v>
      </c>
      <c r="K223" s="17">
        <v>16</v>
      </c>
      <c r="L223" s="17">
        <v>8</v>
      </c>
      <c r="M223" s="17"/>
      <c r="N223" s="17" t="s">
        <v>688</v>
      </c>
      <c r="O223" s="10" t="s">
        <v>687</v>
      </c>
      <c r="P223" s="10" t="s">
        <v>404</v>
      </c>
      <c r="Q223" s="12">
        <f>(J223*0.8+250)*1.25</f>
        <v>601.5</v>
      </c>
      <c r="R223" s="13">
        <f>J223*0.8*0.15/G223</f>
        <v>46.24</v>
      </c>
      <c r="S223" s="13">
        <f>J223*0.8*0.05/G223</f>
        <v>15.413333333333336</v>
      </c>
      <c r="T223" s="13">
        <f>J223*0.8*0.1/G223</f>
        <v>30.826666666666672</v>
      </c>
      <c r="U223" s="13">
        <f>J223*0.8*0.075/G223</f>
        <v>23.12</v>
      </c>
      <c r="V223" s="12">
        <f>(R223+65)*1.25+K223+M223*1.25</f>
        <v>155.05000000000001</v>
      </c>
      <c r="W223" s="12">
        <v>160</v>
      </c>
      <c r="X223" s="12">
        <f>(T223+52)*1.25+K223+M223*1.25</f>
        <v>119.53333333333333</v>
      </c>
      <c r="Y223" s="12">
        <f>(U223+41)*1.25+L223+M223*1.25</f>
        <v>88.15</v>
      </c>
      <c r="Z223" s="12">
        <f>(S223+30)*1.25+L223+M223*1.25</f>
        <v>64.766666666666666</v>
      </c>
      <c r="AB223" s="3" t="e">
        <f>#REF!*H223</f>
        <v>#REF!</v>
      </c>
    </row>
    <row r="224" spans="2:28" s="3" customFormat="1" ht="13" x14ac:dyDescent="0.3">
      <c r="B224" s="5" t="s">
        <v>37</v>
      </c>
      <c r="C224" s="5"/>
      <c r="D224" s="5"/>
      <c r="E224" s="5"/>
      <c r="F224" s="9">
        <f>C224+D224-E224</f>
        <v>0</v>
      </c>
      <c r="G224" s="10">
        <v>0.75</v>
      </c>
      <c r="H224" s="11">
        <v>349</v>
      </c>
      <c r="I224" s="17">
        <v>1.2</v>
      </c>
      <c r="J224" s="17">
        <f>H224*I224</f>
        <v>418.8</v>
      </c>
      <c r="K224" s="17">
        <v>16</v>
      </c>
      <c r="L224" s="17">
        <v>8</v>
      </c>
      <c r="M224" s="17"/>
      <c r="N224" s="17" t="s">
        <v>688</v>
      </c>
      <c r="O224" s="10" t="s">
        <v>687</v>
      </c>
      <c r="P224" s="10" t="s">
        <v>407</v>
      </c>
      <c r="Q224" s="12">
        <f>(J224*0.8+250)*1.25</f>
        <v>731.3</v>
      </c>
      <c r="R224" s="13">
        <f>J224*0.8*0.15/G224</f>
        <v>67.007999999999996</v>
      </c>
      <c r="S224" s="13">
        <f>J224*0.8*0.05/G224</f>
        <v>22.336000000000002</v>
      </c>
      <c r="T224" s="13">
        <f>J224*0.8*0.1/G224</f>
        <v>44.672000000000004</v>
      </c>
      <c r="U224" s="13">
        <f>J224*0.8*0.075/G224</f>
        <v>33.503999999999998</v>
      </c>
      <c r="V224" s="12">
        <f>(R224+65)*1.25+K224+M224*1.25</f>
        <v>181.01</v>
      </c>
      <c r="W224" s="12">
        <v>200</v>
      </c>
      <c r="X224" s="12">
        <f>(T224+52)*1.25+K224+M224*1.25</f>
        <v>136.84</v>
      </c>
      <c r="Y224" s="12">
        <f>(U224+41)*1.25+L224+M224*1.25</f>
        <v>101.13</v>
      </c>
      <c r="Z224" s="12">
        <f>(S224+30)*1.25+L224+M224*1.25</f>
        <v>73.42</v>
      </c>
      <c r="AB224" s="3" t="e">
        <f>#REF!*H224</f>
        <v>#REF!</v>
      </c>
    </row>
    <row r="225" spans="2:28" s="3" customFormat="1" ht="13" x14ac:dyDescent="0.3">
      <c r="B225" s="5" t="s">
        <v>61</v>
      </c>
      <c r="C225" s="5">
        <v>1</v>
      </c>
      <c r="D225" s="5"/>
      <c r="E225" s="5"/>
      <c r="F225" s="9">
        <f>C225+D225-E225</f>
        <v>1</v>
      </c>
      <c r="G225" s="10">
        <v>0.75</v>
      </c>
      <c r="H225" s="11">
        <v>125</v>
      </c>
      <c r="I225" s="17">
        <v>1</v>
      </c>
      <c r="J225" s="17">
        <f>H225*I225</f>
        <v>125</v>
      </c>
      <c r="K225" s="17"/>
      <c r="L225" s="17"/>
      <c r="M225" s="17"/>
      <c r="N225" s="17" t="s">
        <v>688</v>
      </c>
      <c r="O225" s="10" t="s">
        <v>687</v>
      </c>
      <c r="P225" s="10" t="s">
        <v>414</v>
      </c>
      <c r="Q225" s="12">
        <f>(J225*0.8+250)*1.25</f>
        <v>437.5</v>
      </c>
      <c r="R225" s="13">
        <f>J225*0.8*0.15/G225</f>
        <v>20</v>
      </c>
      <c r="S225" s="13">
        <f>J225*0.8*0.05/G225</f>
        <v>6.666666666666667</v>
      </c>
      <c r="T225" s="13">
        <f>J225*0.8*0.1/G225</f>
        <v>13.333333333333334</v>
      </c>
      <c r="U225" s="13">
        <f>J225*0.8*0.075/G225</f>
        <v>10</v>
      </c>
      <c r="V225" s="12">
        <f>(R225+65)*1.25+K225+M225*1.25</f>
        <v>106.25</v>
      </c>
      <c r="W225" s="12">
        <v>110</v>
      </c>
      <c r="X225" s="12">
        <f>(T225+52)*1.25+K225+M225*1.25</f>
        <v>81.666666666666657</v>
      </c>
      <c r="Y225" s="12">
        <f>(U225+41)*1.25+L225+M225*1.25</f>
        <v>63.75</v>
      </c>
      <c r="Z225" s="12">
        <f>(S225+30)*1.25+L225+M225*1.25</f>
        <v>45.833333333333329</v>
      </c>
      <c r="AB225" s="3" t="e">
        <f>#REF!*H225</f>
        <v>#REF!</v>
      </c>
    </row>
    <row r="226" spans="2:28" s="3" customFormat="1" ht="13" x14ac:dyDescent="0.3">
      <c r="B226" s="5" t="s">
        <v>826</v>
      </c>
      <c r="C226" s="5"/>
      <c r="D226" s="5"/>
      <c r="E226" s="5">
        <v>0</v>
      </c>
      <c r="F226" s="9">
        <f>C226+D226-E226</f>
        <v>0</v>
      </c>
      <c r="G226" s="10">
        <v>0.75</v>
      </c>
      <c r="H226" s="11"/>
      <c r="I226" s="17"/>
      <c r="J226" s="17"/>
      <c r="K226" s="17"/>
      <c r="L226" s="17"/>
      <c r="M226" s="17"/>
      <c r="N226" s="17" t="s">
        <v>700</v>
      </c>
      <c r="O226" s="10" t="s">
        <v>687</v>
      </c>
      <c r="P226" s="10"/>
      <c r="Q226" s="12">
        <f>(J226*0.8+250)*1.25</f>
        <v>312.5</v>
      </c>
      <c r="R226" s="13">
        <f>J226*0.8*0.15/G226</f>
        <v>0</v>
      </c>
      <c r="S226" s="13">
        <f>J226*0.8*0.05/G226</f>
        <v>0</v>
      </c>
      <c r="T226" s="13">
        <f>J226*0.8*0.1/G226</f>
        <v>0</v>
      </c>
      <c r="U226" s="13">
        <f>J226*0.8*0.075/G226</f>
        <v>0</v>
      </c>
      <c r="V226" s="12">
        <f>(R226+65)*1.25+K226+M226*1.25</f>
        <v>81.25</v>
      </c>
      <c r="W226" s="12">
        <v>140</v>
      </c>
      <c r="X226" s="12">
        <f>(T226+52)*1.25+K226+M226*1.25</f>
        <v>65</v>
      </c>
      <c r="Y226" s="12">
        <f>(U226+41)*1.25+L226+M226*1.25</f>
        <v>51.25</v>
      </c>
      <c r="Z226" s="12">
        <f>(S226+30)*1.25+L226+M226*1.25</f>
        <v>37.5</v>
      </c>
      <c r="AB226" s="3" t="e">
        <f>#REF!*H226</f>
        <v>#REF!</v>
      </c>
    </row>
    <row r="227" spans="2:28" s="3" customFormat="1" ht="13" x14ac:dyDescent="0.3">
      <c r="B227" s="5" t="s">
        <v>848</v>
      </c>
      <c r="C227" s="5"/>
      <c r="D227" s="5">
        <v>4</v>
      </c>
      <c r="E227" s="5"/>
      <c r="F227" s="9">
        <f>C227+D227-E227</f>
        <v>4</v>
      </c>
      <c r="G227" s="10">
        <v>0.75</v>
      </c>
      <c r="H227" s="11">
        <v>147</v>
      </c>
      <c r="I227" s="17">
        <v>1.2</v>
      </c>
      <c r="J227" s="17">
        <f>H227*I227</f>
        <v>176.4</v>
      </c>
      <c r="K227" s="17"/>
      <c r="L227" s="17"/>
      <c r="M227" s="17"/>
      <c r="N227" s="17" t="s">
        <v>688</v>
      </c>
      <c r="O227" s="10" t="s">
        <v>687</v>
      </c>
      <c r="P227" s="10"/>
      <c r="Q227" s="12">
        <f>(J227*0.8+250)*1.25</f>
        <v>488.9</v>
      </c>
      <c r="R227" s="13">
        <f>J227*0.8*0.15/G227</f>
        <v>28.224</v>
      </c>
      <c r="S227" s="13">
        <f>J227*0.8*0.05/G227</f>
        <v>9.4080000000000013</v>
      </c>
      <c r="T227" s="13">
        <f>J227*0.8*0.1/G227</f>
        <v>18.816000000000003</v>
      </c>
      <c r="U227" s="13">
        <f>J227*0.8*0.075/G227</f>
        <v>14.112</v>
      </c>
      <c r="V227" s="12">
        <f>(R227+65)*1.25+K227+M227*1.25</f>
        <v>116.53</v>
      </c>
      <c r="W227" s="12">
        <v>130</v>
      </c>
      <c r="X227" s="12">
        <f>(T227+52)*1.25+K227+M227*1.25</f>
        <v>88.52000000000001</v>
      </c>
      <c r="Y227" s="12">
        <f>(U227+41)*1.25+L227+M227*1.25</f>
        <v>68.89</v>
      </c>
      <c r="Z227" s="12">
        <f>(S227+30)*1.25+L227+M227*1.25</f>
        <v>49.260000000000005</v>
      </c>
      <c r="AB227" s="3" t="e">
        <f>#REF!*H227</f>
        <v>#REF!</v>
      </c>
    </row>
    <row r="228" spans="2:28" s="3" customFormat="1" ht="13" x14ac:dyDescent="0.3">
      <c r="B228" s="6" t="s">
        <v>536</v>
      </c>
      <c r="C228" s="6"/>
      <c r="D228" s="6"/>
      <c r="E228" s="6"/>
      <c r="F228" s="9">
        <f>C228+D228-E228</f>
        <v>0</v>
      </c>
      <c r="G228" s="10">
        <v>0.75</v>
      </c>
      <c r="H228" s="11">
        <v>246</v>
      </c>
      <c r="I228" s="17">
        <v>1.2</v>
      </c>
      <c r="J228" s="17">
        <f>H228*I228</f>
        <v>295.2</v>
      </c>
      <c r="K228" s="17"/>
      <c r="L228" s="17"/>
      <c r="M228" s="17"/>
      <c r="N228" s="17" t="s">
        <v>688</v>
      </c>
      <c r="O228" s="10" t="s">
        <v>687</v>
      </c>
      <c r="P228" s="10" t="s">
        <v>460</v>
      </c>
      <c r="Q228" s="12">
        <f>(J228*0.8+250)*1.25</f>
        <v>607.69999999999993</v>
      </c>
      <c r="R228" s="13">
        <f>J228*0.8*0.15/G228</f>
        <v>47.231999999999999</v>
      </c>
      <c r="S228" s="13">
        <f>J228*0.8*0.05/G228</f>
        <v>15.744</v>
      </c>
      <c r="T228" s="13">
        <f>J228*0.8*0.1/G228</f>
        <v>31.488</v>
      </c>
      <c r="U228" s="13">
        <f>J228*0.8*0.075/G228</f>
        <v>23.616</v>
      </c>
      <c r="V228" s="12">
        <f>(R228+65)*1.25+K228+M228*1.25</f>
        <v>140.29</v>
      </c>
      <c r="W228" s="12">
        <v>160</v>
      </c>
      <c r="X228" s="12">
        <f>(T228+52)*1.25+K228+M228*1.25</f>
        <v>104.36</v>
      </c>
      <c r="Y228" s="12">
        <f>(U228+41)*1.25+L228+M228*1.25</f>
        <v>80.77</v>
      </c>
      <c r="Z228" s="12">
        <f>(S228+30)*1.25+L228+M228*1.25</f>
        <v>57.18</v>
      </c>
    </row>
    <row r="229" spans="2:28" s="3" customFormat="1" ht="13" x14ac:dyDescent="0.3">
      <c r="B229" s="5" t="s">
        <v>9</v>
      </c>
      <c r="C229" s="5">
        <v>2</v>
      </c>
      <c r="D229" s="5"/>
      <c r="E229" s="5"/>
      <c r="F229" s="9">
        <f>C229+D229-E229</f>
        <v>2</v>
      </c>
      <c r="G229" s="10">
        <v>0.75</v>
      </c>
      <c r="H229" s="11">
        <v>229</v>
      </c>
      <c r="I229" s="17">
        <v>1.1000000000000001</v>
      </c>
      <c r="J229" s="17">
        <f>H229*I229</f>
        <v>251.90000000000003</v>
      </c>
      <c r="K229" s="17"/>
      <c r="L229" s="17"/>
      <c r="M229" s="17"/>
      <c r="N229" s="17" t="s">
        <v>688</v>
      </c>
      <c r="O229" s="10" t="s">
        <v>687</v>
      </c>
      <c r="P229" s="10" t="s">
        <v>417</v>
      </c>
      <c r="Q229" s="12">
        <f>(J229*0.8+250)*1.25</f>
        <v>564.40000000000009</v>
      </c>
      <c r="R229" s="13">
        <f>J229*0.8*0.15/G229</f>
        <v>40.304000000000009</v>
      </c>
      <c r="S229" s="13">
        <f>J229*0.8*0.05/G229</f>
        <v>13.43466666666667</v>
      </c>
      <c r="T229" s="13">
        <f>J229*0.8*0.1/G229</f>
        <v>26.869333333333341</v>
      </c>
      <c r="U229" s="13">
        <f>J229*0.8*0.075/G229</f>
        <v>20.152000000000005</v>
      </c>
      <c r="V229" s="12">
        <f>(R229+65)*1.25+K229+M229*1.25</f>
        <v>131.63</v>
      </c>
      <c r="W229" s="12">
        <v>140</v>
      </c>
      <c r="X229" s="12">
        <f>(T229+52)*1.25+K229+M229*1.25</f>
        <v>98.586666666666673</v>
      </c>
      <c r="Y229" s="12">
        <f>(U229+41)*1.25+L229+M229*1.25</f>
        <v>76.44</v>
      </c>
      <c r="Z229" s="12">
        <f>(S229+30)*1.25+L229+M229*1.25</f>
        <v>54.293333333333337</v>
      </c>
      <c r="AB229" s="3" t="e">
        <f>#REF!*H229</f>
        <v>#REF!</v>
      </c>
    </row>
    <row r="230" spans="2:28" s="3" customFormat="1" ht="13" x14ac:dyDescent="0.3">
      <c r="B230" s="5" t="s">
        <v>142</v>
      </c>
      <c r="C230" s="5"/>
      <c r="D230" s="5">
        <v>2</v>
      </c>
      <c r="E230" s="5"/>
      <c r="F230" s="9">
        <f>C230+D230-E230</f>
        <v>2</v>
      </c>
      <c r="G230" s="10">
        <v>0.75</v>
      </c>
      <c r="H230" s="11">
        <v>299</v>
      </c>
      <c r="I230" s="17">
        <v>1.1000000000000001</v>
      </c>
      <c r="J230" s="17">
        <f>H230*I230</f>
        <v>328.90000000000003</v>
      </c>
      <c r="K230" s="17">
        <v>16</v>
      </c>
      <c r="L230" s="17">
        <v>8</v>
      </c>
      <c r="M230" s="17"/>
      <c r="N230" s="17" t="s">
        <v>688</v>
      </c>
      <c r="O230" s="10" t="s">
        <v>687</v>
      </c>
      <c r="P230" s="10" t="s">
        <v>419</v>
      </c>
      <c r="Q230" s="12">
        <f>(J230*0.8+250)*1.25</f>
        <v>641.40000000000009</v>
      </c>
      <c r="R230" s="13">
        <f>J230*0.8*0.15/G230</f>
        <v>52.624000000000017</v>
      </c>
      <c r="S230" s="13">
        <f>J230*0.8*0.05/G230</f>
        <v>17.541333333333338</v>
      </c>
      <c r="T230" s="13">
        <f>J230*0.8*0.1/G230</f>
        <v>35.082666666666675</v>
      </c>
      <c r="U230" s="13">
        <f>J230*0.8*0.075/G230</f>
        <v>26.312000000000008</v>
      </c>
      <c r="V230" s="12">
        <f>(R230+65)*1.25+K230+M230*1.25</f>
        <v>163.03000000000003</v>
      </c>
      <c r="W230" s="12">
        <v>180</v>
      </c>
      <c r="X230" s="12">
        <f>(T230+52)*1.25+K230+M230*1.25</f>
        <v>124.85333333333335</v>
      </c>
      <c r="Y230" s="12">
        <f>(U230+41)*1.25+L230+M230*1.25</f>
        <v>92.140000000000015</v>
      </c>
      <c r="Z230" s="12">
        <f>(S230+30)*1.25+L230+M230*1.25</f>
        <v>67.426666666666677</v>
      </c>
      <c r="AB230" s="3" t="e">
        <f>#REF!*H230</f>
        <v>#REF!</v>
      </c>
    </row>
    <row r="231" spans="2:28" s="3" customFormat="1" ht="13" x14ac:dyDescent="0.3">
      <c r="B231" s="6" t="s">
        <v>678</v>
      </c>
      <c r="C231" s="6">
        <v>2</v>
      </c>
      <c r="D231" s="6"/>
      <c r="E231" s="6"/>
      <c r="F231" s="9">
        <f>C231+D231-E231</f>
        <v>2</v>
      </c>
      <c r="G231" s="10">
        <v>0.75</v>
      </c>
      <c r="H231" s="11">
        <v>339</v>
      </c>
      <c r="I231" s="17">
        <v>1.2</v>
      </c>
      <c r="J231" s="17">
        <f>H231*I231</f>
        <v>406.8</v>
      </c>
      <c r="K231" s="17">
        <v>16</v>
      </c>
      <c r="L231" s="17">
        <v>8</v>
      </c>
      <c r="M231" s="17"/>
      <c r="N231" s="17" t="s">
        <v>688</v>
      </c>
      <c r="O231" s="10" t="s">
        <v>687</v>
      </c>
      <c r="P231" s="10"/>
      <c r="Q231" s="12">
        <f>(J231*0.8+250)*1.25</f>
        <v>719.30000000000007</v>
      </c>
      <c r="R231" s="13">
        <f>J231*0.8*0.15/G231</f>
        <v>65.088000000000008</v>
      </c>
      <c r="S231" s="13">
        <f>J231*0.8*0.05/G231</f>
        <v>21.696000000000002</v>
      </c>
      <c r="T231" s="13">
        <f>J231*0.8*0.1/G231</f>
        <v>43.392000000000003</v>
      </c>
      <c r="U231" s="13">
        <f>J231*0.8*0.075/G231</f>
        <v>32.544000000000004</v>
      </c>
      <c r="V231" s="12">
        <f>(R231+65)*1.25+K231+M231*1.25</f>
        <v>178.61</v>
      </c>
      <c r="W231" s="12">
        <v>180</v>
      </c>
      <c r="X231" s="12">
        <f>(T231+52)*1.25+K231+M231*1.25</f>
        <v>135.24</v>
      </c>
      <c r="Y231" s="12">
        <f>(U231+41)*1.25+L231+M231*1.25</f>
        <v>99.93</v>
      </c>
      <c r="Z231" s="12">
        <f>(S231+30)*1.25+L231+M231*1.25</f>
        <v>72.62</v>
      </c>
      <c r="AB231" s="3" t="e">
        <f>#REF!*H231</f>
        <v>#REF!</v>
      </c>
    </row>
    <row r="232" spans="2:28" s="3" customFormat="1" ht="13" x14ac:dyDescent="0.3">
      <c r="B232" s="6" t="s">
        <v>781</v>
      </c>
      <c r="C232" s="6"/>
      <c r="D232" s="6">
        <v>12</v>
      </c>
      <c r="E232" s="6">
        <v>3</v>
      </c>
      <c r="F232" s="9">
        <f>C232+D232-E232</f>
        <v>9</v>
      </c>
      <c r="G232" s="10">
        <v>0.75</v>
      </c>
      <c r="H232" s="11">
        <v>190</v>
      </c>
      <c r="I232" s="17">
        <v>1.2</v>
      </c>
      <c r="J232" s="17">
        <f>H232*I232</f>
        <v>228</v>
      </c>
      <c r="K232" s="17"/>
      <c r="L232" s="17"/>
      <c r="M232" s="17"/>
      <c r="N232" s="17" t="s">
        <v>688</v>
      </c>
      <c r="O232" s="10" t="s">
        <v>687</v>
      </c>
      <c r="P232" s="10"/>
      <c r="Q232" s="12">
        <f>(J232*0.8+250)*1.25</f>
        <v>540.5</v>
      </c>
      <c r="R232" s="13">
        <f>J232*0.8*0.15/G232</f>
        <v>36.479999999999997</v>
      </c>
      <c r="S232" s="13">
        <f>J232*0.8*0.05/G232</f>
        <v>12.160000000000002</v>
      </c>
      <c r="T232" s="13">
        <f>J232*0.8*0.1/G232</f>
        <v>24.320000000000004</v>
      </c>
      <c r="U232" s="13">
        <f>J232*0.8*0.075/G232</f>
        <v>18.239999999999998</v>
      </c>
      <c r="V232" s="12">
        <f>(R232+65)*1.25+K232+M232*1.25</f>
        <v>126.85</v>
      </c>
      <c r="W232" s="12">
        <v>140</v>
      </c>
      <c r="X232" s="12">
        <f>(T232+52)*1.25+K232+M232*1.25</f>
        <v>95.4</v>
      </c>
      <c r="Y232" s="12">
        <f>(U232+41)*1.25+L232+M232*1.25</f>
        <v>74.05</v>
      </c>
      <c r="Z232" s="12">
        <f>(S232+30)*1.25+L232+M232*1.25</f>
        <v>52.7</v>
      </c>
      <c r="AB232" s="3" t="e">
        <f>#REF!*H232</f>
        <v>#REF!</v>
      </c>
    </row>
    <row r="233" spans="2:28" s="3" customFormat="1" ht="13" x14ac:dyDescent="0.3">
      <c r="B233" s="6" t="s">
        <v>707</v>
      </c>
      <c r="C233" s="6"/>
      <c r="D233" s="6">
        <v>3</v>
      </c>
      <c r="E233" s="6"/>
      <c r="F233" s="9">
        <f>C233+D233-E233</f>
        <v>3</v>
      </c>
      <c r="G233" s="10">
        <v>0.75</v>
      </c>
      <c r="H233" s="11">
        <v>129</v>
      </c>
      <c r="I233" s="17">
        <v>1.1000000000000001</v>
      </c>
      <c r="J233" s="17">
        <f>H233*I233</f>
        <v>141.9</v>
      </c>
      <c r="K233" s="17"/>
      <c r="L233" s="17"/>
      <c r="M233" s="17"/>
      <c r="N233" s="17" t="s">
        <v>688</v>
      </c>
      <c r="O233" s="10" t="s">
        <v>687</v>
      </c>
      <c r="P233" s="10"/>
      <c r="Q233" s="12">
        <f>(J233*0.8+250)*1.25</f>
        <v>454.4</v>
      </c>
      <c r="R233" s="13">
        <f>J233*0.8*0.15/G233</f>
        <v>22.704000000000004</v>
      </c>
      <c r="S233" s="13">
        <f>J233*0.8*0.05/G233</f>
        <v>7.5680000000000014</v>
      </c>
      <c r="T233" s="13">
        <f>J233*0.8*0.1/G233</f>
        <v>15.136000000000003</v>
      </c>
      <c r="U233" s="13">
        <f>J233*0.8*0.075/G233</f>
        <v>11.352000000000002</v>
      </c>
      <c r="V233" s="12">
        <f>(R233+65)*1.25+K233+M233*1.25</f>
        <v>109.63000000000001</v>
      </c>
      <c r="W233" s="12">
        <v>120</v>
      </c>
      <c r="X233" s="12">
        <f>(T233+52)*1.25+K233+M233*1.25</f>
        <v>83.919999999999987</v>
      </c>
      <c r="Y233" s="12">
        <f>(U233+41)*1.25+L233+M233*1.25</f>
        <v>65.44</v>
      </c>
      <c r="Z233" s="12">
        <f>(S233+30)*1.25+L233+M233*1.25</f>
        <v>46.959999999999994</v>
      </c>
      <c r="AB233" s="3" t="e">
        <f>#REF!*H233</f>
        <v>#REF!</v>
      </c>
    </row>
    <row r="234" spans="2:28" s="3" customFormat="1" ht="13" x14ac:dyDescent="0.3">
      <c r="B234" s="6" t="s">
        <v>162</v>
      </c>
      <c r="C234" s="6"/>
      <c r="D234" s="6">
        <v>6</v>
      </c>
      <c r="E234" s="6">
        <v>1</v>
      </c>
      <c r="F234" s="9">
        <f>C234+D234-E234</f>
        <v>5</v>
      </c>
      <c r="G234" s="10">
        <v>0.75</v>
      </c>
      <c r="H234" s="11">
        <v>229</v>
      </c>
      <c r="I234" s="17">
        <v>1.2</v>
      </c>
      <c r="J234" s="17">
        <f>H234*I234</f>
        <v>274.8</v>
      </c>
      <c r="K234" s="17">
        <v>16</v>
      </c>
      <c r="L234" s="17">
        <v>8</v>
      </c>
      <c r="M234" s="17"/>
      <c r="N234" s="17" t="s">
        <v>688</v>
      </c>
      <c r="O234" s="10" t="s">
        <v>687</v>
      </c>
      <c r="P234" s="10" t="s">
        <v>426</v>
      </c>
      <c r="Q234" s="12">
        <f>(J234*0.8+250)*1.25</f>
        <v>587.30000000000007</v>
      </c>
      <c r="R234" s="13">
        <f>J234*0.8*0.15/G234</f>
        <v>43.968000000000011</v>
      </c>
      <c r="S234" s="13">
        <f>J234*0.8*0.05/G234</f>
        <v>14.656000000000004</v>
      </c>
      <c r="T234" s="13">
        <f>J234*0.8*0.1/G234</f>
        <v>29.312000000000008</v>
      </c>
      <c r="U234" s="13">
        <f>J234*0.8*0.075/G234</f>
        <v>21.984000000000005</v>
      </c>
      <c r="V234" s="12">
        <f>(R234+65)*1.25+K234+M234*1.25</f>
        <v>152.21000000000004</v>
      </c>
      <c r="W234" s="12">
        <v>160</v>
      </c>
      <c r="X234" s="12">
        <f>(T234+52)*1.25+K234+M234*1.25</f>
        <v>117.64000000000001</v>
      </c>
      <c r="Y234" s="12">
        <f>(U234+41)*1.25+L234+M234*1.25</f>
        <v>86.730000000000018</v>
      </c>
      <c r="Z234" s="12">
        <f>(S234+30)*1.25+L234+M234*1.25</f>
        <v>63.820000000000007</v>
      </c>
      <c r="AB234" s="3" t="e">
        <f>#REF!*H234</f>
        <v>#REF!</v>
      </c>
    </row>
    <row r="235" spans="2:28" s="3" customFormat="1" ht="13" x14ac:dyDescent="0.3">
      <c r="B235" s="5" t="s">
        <v>595</v>
      </c>
      <c r="C235" s="5">
        <v>5</v>
      </c>
      <c r="D235" s="5"/>
      <c r="E235" s="5"/>
      <c r="F235" s="9">
        <f>C235+D235-E235</f>
        <v>5</v>
      </c>
      <c r="G235" s="10">
        <v>0.75</v>
      </c>
      <c r="H235" s="11">
        <v>229</v>
      </c>
      <c r="I235" s="17">
        <v>1.2</v>
      </c>
      <c r="J235" s="17">
        <f>H235*I235</f>
        <v>274.8</v>
      </c>
      <c r="K235" s="17"/>
      <c r="L235" s="17"/>
      <c r="M235" s="17"/>
      <c r="N235" s="17" t="s">
        <v>688</v>
      </c>
      <c r="O235" s="10" t="s">
        <v>687</v>
      </c>
      <c r="P235" s="10"/>
      <c r="Q235" s="12">
        <f>(J235*0.8+250)*1.25</f>
        <v>587.30000000000007</v>
      </c>
      <c r="R235" s="13">
        <f>J235*0.8*0.15/G235</f>
        <v>43.968000000000011</v>
      </c>
      <c r="S235" s="13">
        <f>J235*0.8*0.05/G235</f>
        <v>14.656000000000004</v>
      </c>
      <c r="T235" s="13">
        <f>J235*0.8*0.1/G235</f>
        <v>29.312000000000008</v>
      </c>
      <c r="U235" s="13">
        <f>J235*0.8*0.075/G235</f>
        <v>21.984000000000005</v>
      </c>
      <c r="V235" s="12">
        <f>(R235+65)*1.25+K235+M235*1.25</f>
        <v>136.21000000000004</v>
      </c>
      <c r="W235" s="12">
        <v>140</v>
      </c>
      <c r="X235" s="12">
        <f>(T235+52)*1.25+K235+M235*1.25</f>
        <v>101.64000000000001</v>
      </c>
      <c r="Y235" s="12">
        <f>(U235+41)*1.25+L235+M235*1.25</f>
        <v>78.730000000000018</v>
      </c>
      <c r="Z235" s="12">
        <f>(S235+30)*1.25+L235+M235*1.25</f>
        <v>55.820000000000007</v>
      </c>
      <c r="AB235" s="3" t="e">
        <f>#REF!*H235</f>
        <v>#REF!</v>
      </c>
    </row>
    <row r="236" spans="2:28" s="3" customFormat="1" ht="13" x14ac:dyDescent="0.3">
      <c r="B236" s="6" t="s">
        <v>583</v>
      </c>
      <c r="C236" s="6">
        <v>1</v>
      </c>
      <c r="D236" s="6"/>
      <c r="E236" s="6"/>
      <c r="F236" s="9">
        <f>C236+D236-E236</f>
        <v>1</v>
      </c>
      <c r="G236" s="10">
        <v>0.75</v>
      </c>
      <c r="H236" s="11">
        <v>229</v>
      </c>
      <c r="I236" s="17">
        <v>1.2</v>
      </c>
      <c r="J236" s="17">
        <f>H236*I236</f>
        <v>274.8</v>
      </c>
      <c r="K236" s="17"/>
      <c r="L236" s="17"/>
      <c r="M236" s="17"/>
      <c r="N236" s="17" t="s">
        <v>688</v>
      </c>
      <c r="O236" s="10" t="s">
        <v>687</v>
      </c>
      <c r="P236" s="10" t="s">
        <v>584</v>
      </c>
      <c r="Q236" s="12">
        <f>(J236*0.8+250)*1.25</f>
        <v>587.30000000000007</v>
      </c>
      <c r="R236" s="13">
        <f>J236*0.8*0.15/G236</f>
        <v>43.968000000000011</v>
      </c>
      <c r="S236" s="13">
        <f>J236*0.8*0.05/G236</f>
        <v>14.656000000000004</v>
      </c>
      <c r="T236" s="13">
        <f>J236*0.8*0.1/G236</f>
        <v>29.312000000000008</v>
      </c>
      <c r="U236" s="13">
        <f>J236*0.8*0.075/G236</f>
        <v>21.984000000000005</v>
      </c>
      <c r="V236" s="12">
        <f>(R236+65)*1.25+K236+M236*1.25</f>
        <v>136.21000000000004</v>
      </c>
      <c r="W236" s="12">
        <v>140</v>
      </c>
      <c r="X236" s="12">
        <f>(T236+52)*1.25+K236+M236*1.25</f>
        <v>101.64000000000001</v>
      </c>
      <c r="Y236" s="12">
        <f>(U236+41)*1.25+L236+M236*1.25</f>
        <v>78.730000000000018</v>
      </c>
      <c r="Z236" s="12">
        <f>(S236+30)*1.25+L236+M236*1.25</f>
        <v>55.820000000000007</v>
      </c>
      <c r="AB236" s="3" t="e">
        <f>#REF!*H236</f>
        <v>#REF!</v>
      </c>
    </row>
    <row r="237" spans="2:28" s="3" customFormat="1" ht="13" x14ac:dyDescent="0.3">
      <c r="B237" s="5" t="s">
        <v>735</v>
      </c>
      <c r="C237" s="5"/>
      <c r="D237" s="5">
        <v>15</v>
      </c>
      <c r="E237" s="5">
        <v>12</v>
      </c>
      <c r="F237" s="9">
        <f>C237+D237-E237</f>
        <v>3</v>
      </c>
      <c r="G237" s="10">
        <v>0.75</v>
      </c>
      <c r="H237" s="11">
        <v>149</v>
      </c>
      <c r="I237" s="17">
        <v>1.2</v>
      </c>
      <c r="J237" s="17">
        <f>H237*I237</f>
        <v>178.79999999999998</v>
      </c>
      <c r="K237" s="17"/>
      <c r="L237" s="17"/>
      <c r="M237" s="17"/>
      <c r="N237" s="17" t="s">
        <v>688</v>
      </c>
      <c r="O237" s="10" t="s">
        <v>687</v>
      </c>
      <c r="P237" s="10" t="s">
        <v>784</v>
      </c>
      <c r="Q237" s="12">
        <f>(J237*0.8+250)*1.25</f>
        <v>491.29999999999995</v>
      </c>
      <c r="R237" s="13">
        <f>J237*0.8*0.15/G237</f>
        <v>28.608000000000001</v>
      </c>
      <c r="S237" s="13">
        <f>J237*0.8*0.05/G237</f>
        <v>9.5359999999999996</v>
      </c>
      <c r="T237" s="13">
        <f>J237*0.8*0.1/G237</f>
        <v>19.071999999999999</v>
      </c>
      <c r="U237" s="13">
        <f>J237*0.8*0.075/G237</f>
        <v>14.304</v>
      </c>
      <c r="V237" s="12">
        <f>(R237+65)*1.25+K237+M237*1.25</f>
        <v>117.01</v>
      </c>
      <c r="W237" s="12">
        <v>130</v>
      </c>
      <c r="X237" s="12">
        <f>(T237+52)*1.25+K237+M237*1.25</f>
        <v>88.84</v>
      </c>
      <c r="Y237" s="12">
        <f>(U237+41)*1.25+L237+M237*1.25</f>
        <v>69.13</v>
      </c>
      <c r="Z237" s="12">
        <f>(S237+30)*1.25+L237+M237*1.25</f>
        <v>49.42</v>
      </c>
    </row>
    <row r="238" spans="2:28" s="3" customFormat="1" ht="13" x14ac:dyDescent="0.3">
      <c r="B238" s="6" t="s">
        <v>268</v>
      </c>
      <c r="C238" s="6">
        <v>4</v>
      </c>
      <c r="D238" s="6"/>
      <c r="E238" s="6"/>
      <c r="F238" s="9">
        <f>C238+D238-E238</f>
        <v>4</v>
      </c>
      <c r="G238" s="10">
        <v>0.75</v>
      </c>
      <c r="H238" s="11">
        <v>89</v>
      </c>
      <c r="I238" s="17">
        <v>1.1000000000000001</v>
      </c>
      <c r="J238" s="17">
        <f>H238*I238</f>
        <v>97.9</v>
      </c>
      <c r="K238" s="17"/>
      <c r="L238" s="17"/>
      <c r="M238" s="17"/>
      <c r="N238" s="17" t="s">
        <v>688</v>
      </c>
      <c r="O238" s="10" t="s">
        <v>687</v>
      </c>
      <c r="P238" s="10" t="s">
        <v>432</v>
      </c>
      <c r="Q238" s="12">
        <f>(J238*0.8+250)*1.25</f>
        <v>410.4</v>
      </c>
      <c r="R238" s="13">
        <f>J238*0.8*0.15/G238</f>
        <v>15.664000000000001</v>
      </c>
      <c r="S238" s="13">
        <f>J238*0.8*0.05/G238</f>
        <v>5.2213333333333338</v>
      </c>
      <c r="T238" s="13">
        <f>J238*0.8*0.1/G238</f>
        <v>10.442666666666668</v>
      </c>
      <c r="U238" s="13">
        <f>J238*0.8*0.075/G238</f>
        <v>7.8320000000000007</v>
      </c>
      <c r="V238" s="12">
        <f>(R238+65)*1.25+K238+M238*1.25</f>
        <v>100.83</v>
      </c>
      <c r="W238" s="12">
        <v>110</v>
      </c>
      <c r="X238" s="12">
        <f>(T238+52)*1.25+K238+M238*1.25</f>
        <v>78.053333333333342</v>
      </c>
      <c r="Y238" s="12">
        <f>(U238+41)*1.25+L238+M238*1.25</f>
        <v>61.04</v>
      </c>
      <c r="Z238" s="12">
        <f>(S238+30)*1.25+L238+M238*1.25</f>
        <v>44.026666666666671</v>
      </c>
    </row>
    <row r="239" spans="2:28" s="3" customFormat="1" ht="13" x14ac:dyDescent="0.3">
      <c r="B239" s="5" t="s">
        <v>592</v>
      </c>
      <c r="C239" s="5">
        <v>2</v>
      </c>
      <c r="D239" s="5"/>
      <c r="E239" s="5"/>
      <c r="F239" s="9">
        <f>C239+D239-E239</f>
        <v>2</v>
      </c>
      <c r="G239" s="10">
        <v>0.75</v>
      </c>
      <c r="H239" s="11">
        <v>399</v>
      </c>
      <c r="I239" s="17">
        <v>1.2</v>
      </c>
      <c r="J239" s="17">
        <f>H239*I239</f>
        <v>478.79999999999995</v>
      </c>
      <c r="K239" s="17">
        <v>16</v>
      </c>
      <c r="L239" s="17">
        <v>8</v>
      </c>
      <c r="M239" s="17"/>
      <c r="N239" s="17" t="s">
        <v>688</v>
      </c>
      <c r="O239" s="10" t="s">
        <v>687</v>
      </c>
      <c r="P239" s="10"/>
      <c r="Q239" s="12">
        <f>(J239*0.8+250)*1.25</f>
        <v>791.3</v>
      </c>
      <c r="R239" s="13">
        <f>J239*0.8*0.15/G239</f>
        <v>76.60799999999999</v>
      </c>
      <c r="S239" s="13">
        <f>J239*0.8*0.05/G239</f>
        <v>25.535999999999998</v>
      </c>
      <c r="T239" s="13">
        <f>J239*0.8*0.1/G239</f>
        <v>51.071999999999996</v>
      </c>
      <c r="U239" s="13">
        <f>J239*0.8*0.075/G239</f>
        <v>38.303999999999995</v>
      </c>
      <c r="V239" s="12">
        <f>(R239+65)*1.25+K239+M239*1.25</f>
        <v>193.01</v>
      </c>
      <c r="W239" s="12">
        <v>200</v>
      </c>
      <c r="X239" s="12">
        <f>(T239+52)*1.25+K239+M239*1.25</f>
        <v>144.84</v>
      </c>
      <c r="Y239" s="12">
        <f>(U239+41)*1.25+L239+M239*1.25</f>
        <v>107.13</v>
      </c>
      <c r="Z239" s="12">
        <f>(S239+30)*1.25+L239+M239*1.25</f>
        <v>77.42</v>
      </c>
    </row>
    <row r="240" spans="2:28" s="3" customFormat="1" ht="13" x14ac:dyDescent="0.3">
      <c r="B240" s="5" t="s">
        <v>651</v>
      </c>
      <c r="C240" s="5">
        <v>3</v>
      </c>
      <c r="D240" s="5"/>
      <c r="E240" s="5">
        <v>1</v>
      </c>
      <c r="F240" s="9">
        <f>C240+D240-E240</f>
        <v>2</v>
      </c>
      <c r="G240" s="10">
        <v>0.75</v>
      </c>
      <c r="H240" s="11">
        <v>361</v>
      </c>
      <c r="I240" s="17">
        <v>1.1000000000000001</v>
      </c>
      <c r="J240" s="17">
        <f>H240*I240</f>
        <v>397.1</v>
      </c>
      <c r="K240" s="17">
        <v>16</v>
      </c>
      <c r="L240" s="17">
        <v>8</v>
      </c>
      <c r="M240" s="17"/>
      <c r="N240" s="17" t="s">
        <v>688</v>
      </c>
      <c r="O240" s="10" t="s">
        <v>687</v>
      </c>
      <c r="P240" s="10"/>
      <c r="Q240" s="12">
        <f>(J240*0.8+250)*1.25</f>
        <v>709.60000000000014</v>
      </c>
      <c r="R240" s="13">
        <f>J240*0.8*0.15/G240</f>
        <v>63.536000000000008</v>
      </c>
      <c r="S240" s="13">
        <f>J240*0.8*0.05/G240</f>
        <v>21.178666666666672</v>
      </c>
      <c r="T240" s="13">
        <f>J240*0.8*0.1/G240</f>
        <v>42.357333333333344</v>
      </c>
      <c r="U240" s="13">
        <f>J240*0.8*0.075/G240</f>
        <v>31.768000000000004</v>
      </c>
      <c r="V240" s="12">
        <f>(R240+65)*1.25+K240+M240*1.25</f>
        <v>176.67000000000002</v>
      </c>
      <c r="W240" s="12">
        <v>180</v>
      </c>
      <c r="X240" s="12">
        <f>(T240+52)*1.25+K240+M240*1.25</f>
        <v>133.94666666666669</v>
      </c>
      <c r="Y240" s="12">
        <f>(U240+41)*1.25+L240+M240*1.25</f>
        <v>98.960000000000008</v>
      </c>
      <c r="Z240" s="12">
        <f>(S240+30)*1.25+L240+M240*1.25</f>
        <v>71.973333333333343</v>
      </c>
      <c r="AB240" s="3" t="e">
        <f>#REF!*H240</f>
        <v>#REF!</v>
      </c>
    </row>
    <row r="241" spans="2:28" s="3" customFormat="1" ht="13" x14ac:dyDescent="0.3">
      <c r="B241" s="5" t="s">
        <v>706</v>
      </c>
      <c r="C241" s="5"/>
      <c r="D241" s="5">
        <v>3</v>
      </c>
      <c r="E241" s="5"/>
      <c r="F241" s="9">
        <f>C241+D241-E241</f>
        <v>3</v>
      </c>
      <c r="G241" s="10">
        <v>0.75</v>
      </c>
      <c r="H241" s="11">
        <v>189</v>
      </c>
      <c r="I241" s="17">
        <v>1.1000000000000001</v>
      </c>
      <c r="J241" s="17">
        <f>H241*I241</f>
        <v>207.9</v>
      </c>
      <c r="K241" s="17"/>
      <c r="L241" s="17"/>
      <c r="M241" s="17"/>
      <c r="N241" s="17" t="s">
        <v>688</v>
      </c>
      <c r="O241" s="10" t="s">
        <v>687</v>
      </c>
      <c r="P241" s="10"/>
      <c r="Q241" s="12">
        <f>(J241*0.8+250)*1.25</f>
        <v>520.40000000000009</v>
      </c>
      <c r="R241" s="13">
        <f>J241*0.8*0.15/G241</f>
        <v>33.264000000000003</v>
      </c>
      <c r="S241" s="13">
        <f>J241*0.8*0.05/G241</f>
        <v>11.088000000000001</v>
      </c>
      <c r="T241" s="13">
        <f>J241*0.8*0.1/G241</f>
        <v>22.176000000000002</v>
      </c>
      <c r="U241" s="13">
        <f>J241*0.8*0.075/G241</f>
        <v>16.632000000000001</v>
      </c>
      <c r="V241" s="12">
        <f>(R241+65)*1.25+K241+M241*1.25</f>
        <v>122.83000000000001</v>
      </c>
      <c r="W241" s="12">
        <v>130</v>
      </c>
      <c r="X241" s="12">
        <f>(T241+52)*1.25+K241+M241*1.25</f>
        <v>92.72</v>
      </c>
      <c r="Y241" s="12">
        <f>(U241+41)*1.25+L241+M241*1.25</f>
        <v>72.040000000000006</v>
      </c>
      <c r="Z241" s="12">
        <f>(S241+30)*1.25+L241+M241*1.25</f>
        <v>51.36</v>
      </c>
      <c r="AB241" s="3" t="e">
        <f>#REF!*H241</f>
        <v>#REF!</v>
      </c>
    </row>
    <row r="242" spans="2:28" s="3" customFormat="1" ht="13" x14ac:dyDescent="0.3">
      <c r="B242" s="5" t="s">
        <v>729</v>
      </c>
      <c r="C242" s="5"/>
      <c r="D242" s="5">
        <v>3</v>
      </c>
      <c r="E242" s="5"/>
      <c r="F242" s="9">
        <f>C242+D242-E242</f>
        <v>3</v>
      </c>
      <c r="G242" s="10">
        <v>0.75</v>
      </c>
      <c r="H242" s="11">
        <v>199</v>
      </c>
      <c r="I242" s="17">
        <v>1.2</v>
      </c>
      <c r="J242" s="17">
        <f>H242*I242</f>
        <v>238.79999999999998</v>
      </c>
      <c r="K242" s="17"/>
      <c r="L242" s="17"/>
      <c r="M242" s="17"/>
      <c r="N242" s="17" t="s">
        <v>688</v>
      </c>
      <c r="O242" s="10" t="s">
        <v>687</v>
      </c>
      <c r="P242" s="10" t="s">
        <v>787</v>
      </c>
      <c r="Q242" s="12">
        <f>(J242*0.8+250)*1.25</f>
        <v>551.29999999999995</v>
      </c>
      <c r="R242" s="13">
        <f>J242*0.8*0.15/G242</f>
        <v>38.207999999999998</v>
      </c>
      <c r="S242" s="13">
        <f>J242*0.8*0.05/G242</f>
        <v>12.735999999999999</v>
      </c>
      <c r="T242" s="13">
        <f>J242*0.8*0.1/G242</f>
        <v>25.471999999999998</v>
      </c>
      <c r="U242" s="13">
        <f>J242*0.8*0.075/G242</f>
        <v>19.103999999999999</v>
      </c>
      <c r="V242" s="12">
        <f>(R242+65)*1.25+K242+M242*1.25</f>
        <v>129.01</v>
      </c>
      <c r="W242" s="12">
        <v>140</v>
      </c>
      <c r="X242" s="12">
        <f>(T242+52)*1.25+K242+M242*1.25</f>
        <v>96.839999999999989</v>
      </c>
      <c r="Y242" s="12">
        <f>(U242+41)*1.25+L242+M242*1.25</f>
        <v>75.13</v>
      </c>
      <c r="Z242" s="12">
        <f>(S242+30)*1.25+L242+M242*1.25</f>
        <v>53.419999999999995</v>
      </c>
      <c r="AB242" s="27" t="e">
        <f>#REF!*H242</f>
        <v>#REF!</v>
      </c>
    </row>
    <row r="243" spans="2:28" s="3" customFormat="1" x14ac:dyDescent="0.35">
      <c r="B243" s="5" t="s">
        <v>190</v>
      </c>
      <c r="C243" s="5">
        <v>4</v>
      </c>
      <c r="D243" s="5"/>
      <c r="E243" s="5">
        <v>2</v>
      </c>
      <c r="F243" s="9">
        <f>C243+D243-E243</f>
        <v>2</v>
      </c>
      <c r="G243" s="10">
        <v>0.75</v>
      </c>
      <c r="H243" s="11">
        <v>249</v>
      </c>
      <c r="I243" s="17">
        <v>1.2</v>
      </c>
      <c r="J243" s="17">
        <f>H243*I243</f>
        <v>298.8</v>
      </c>
      <c r="K243" s="17">
        <v>16</v>
      </c>
      <c r="L243" s="17">
        <v>8</v>
      </c>
      <c r="M243" s="17"/>
      <c r="N243" s="17" t="s">
        <v>688</v>
      </c>
      <c r="O243" s="10" t="s">
        <v>687</v>
      </c>
      <c r="P243" s="10" t="s">
        <v>444</v>
      </c>
      <c r="Q243" s="12">
        <f>(J243*0.8+250)*1.25</f>
        <v>611.30000000000007</v>
      </c>
      <c r="R243" s="13">
        <f>J243*0.8*0.15/G243</f>
        <v>47.808</v>
      </c>
      <c r="S243" s="13">
        <f>J243*0.8*0.05/G243</f>
        <v>15.936000000000002</v>
      </c>
      <c r="T243" s="13">
        <f>J243*0.8*0.1/G243</f>
        <v>31.872000000000003</v>
      </c>
      <c r="U243" s="13">
        <f>J243*0.8*0.075/G243</f>
        <v>23.904</v>
      </c>
      <c r="V243" s="12">
        <f>(R243+65)*1.25+K243+M243*1.25</f>
        <v>157.01</v>
      </c>
      <c r="W243" s="12">
        <v>160</v>
      </c>
      <c r="X243" s="12">
        <f>(T243+52)*1.25+K243+M243*1.25</f>
        <v>120.84</v>
      </c>
      <c r="Y243" s="12">
        <f>(U243+41)*1.25+L243+M243*1.25</f>
        <v>89.13</v>
      </c>
      <c r="Z243" s="12">
        <f>(S243+30)*1.25+L243+M243*1.25</f>
        <v>65.42</v>
      </c>
      <c r="AA243"/>
      <c r="AB243" s="3" t="e">
        <f>#REF!*H243</f>
        <v>#REF!</v>
      </c>
    </row>
    <row r="244" spans="2:28" s="3" customFormat="1" x14ac:dyDescent="0.35">
      <c r="B244" s="5" t="s">
        <v>48</v>
      </c>
      <c r="C244" s="5">
        <v>2</v>
      </c>
      <c r="D244" s="5"/>
      <c r="E244" s="5"/>
      <c r="F244" s="9">
        <f>C244+D244-E244</f>
        <v>2</v>
      </c>
      <c r="G244" s="10">
        <v>0.75</v>
      </c>
      <c r="H244" s="11">
        <v>949</v>
      </c>
      <c r="I244" s="17">
        <v>1.2</v>
      </c>
      <c r="J244" s="17">
        <f>H244*I244</f>
        <v>1138.8</v>
      </c>
      <c r="K244" s="17">
        <v>16</v>
      </c>
      <c r="L244" s="17">
        <v>8</v>
      </c>
      <c r="M244" s="17"/>
      <c r="N244" s="17" t="s">
        <v>688</v>
      </c>
      <c r="O244" s="10" t="s">
        <v>687</v>
      </c>
      <c r="P244" s="10" t="s">
        <v>451</v>
      </c>
      <c r="Q244" s="12">
        <f>(J244*0.8+250)*1.25</f>
        <v>1451.3</v>
      </c>
      <c r="R244" s="13">
        <f>J244*0.8*0.15/G244</f>
        <v>182.20799999999997</v>
      </c>
      <c r="S244" s="13">
        <f>J244*0.8*0.05/G244</f>
        <v>60.735999999999997</v>
      </c>
      <c r="T244" s="13">
        <f>J244*0.8*0.1/G244</f>
        <v>121.47199999999999</v>
      </c>
      <c r="U244" s="13">
        <f>J244*0.8*0.075/G244</f>
        <v>91.103999999999985</v>
      </c>
      <c r="V244" s="12">
        <f>(R244+65)*1.25+K244+M244*1.25</f>
        <v>325.01</v>
      </c>
      <c r="W244" s="12">
        <v>330</v>
      </c>
      <c r="X244" s="12">
        <f>(T244+52)*1.25+K244+M244*1.25</f>
        <v>232.83999999999997</v>
      </c>
      <c r="Y244" s="12">
        <f>(U244+41)*1.25+L244+M244*1.25</f>
        <v>173.13</v>
      </c>
      <c r="Z244" s="12">
        <f>(S244+30)*1.25+L244+M244*1.25</f>
        <v>121.41999999999999</v>
      </c>
      <c r="AA244"/>
      <c r="AB244" s="3" t="e">
        <f>#REF!*H244</f>
        <v>#REF!</v>
      </c>
    </row>
    <row r="245" spans="2:28" s="3" customFormat="1" x14ac:dyDescent="0.35">
      <c r="B245" s="5" t="s">
        <v>815</v>
      </c>
      <c r="C245" s="5"/>
      <c r="D245" s="5">
        <v>2</v>
      </c>
      <c r="E245" s="5"/>
      <c r="F245" s="9">
        <f>C245+D245-E245</f>
        <v>2</v>
      </c>
      <c r="G245" s="10">
        <v>0.75</v>
      </c>
      <c r="H245" s="11">
        <v>757</v>
      </c>
      <c r="I245" s="17">
        <v>1.2</v>
      </c>
      <c r="J245" s="17">
        <f>H245*I245</f>
        <v>908.4</v>
      </c>
      <c r="K245" s="17">
        <v>16</v>
      </c>
      <c r="L245" s="17">
        <v>8</v>
      </c>
      <c r="M245" s="17"/>
      <c r="N245" s="17" t="s">
        <v>700</v>
      </c>
      <c r="O245" s="10" t="s">
        <v>687</v>
      </c>
      <c r="P245" s="10"/>
      <c r="Q245" s="12">
        <f>(J245*0.8+250)*1.25</f>
        <v>1220.9000000000001</v>
      </c>
      <c r="R245" s="13">
        <f>J245*0.8*0.15/G245</f>
        <v>145.34399999999999</v>
      </c>
      <c r="S245" s="13">
        <f>J245*0.8*0.05/G245</f>
        <v>48.448000000000008</v>
      </c>
      <c r="T245" s="13">
        <f>J245*0.8*0.1/G245</f>
        <v>96.896000000000015</v>
      </c>
      <c r="U245" s="13">
        <f>J245*0.8*0.075/G245</f>
        <v>72.671999999999997</v>
      </c>
      <c r="V245" s="12">
        <f>(R245+65)*1.25+K245+M245*1.25</f>
        <v>278.93</v>
      </c>
      <c r="W245" s="12">
        <v>280</v>
      </c>
      <c r="X245" s="12">
        <f>(T245+52)*1.25+K245+M245*1.25</f>
        <v>202.12</v>
      </c>
      <c r="Y245" s="12">
        <f>(U245+41)*1.25+L245+M245*1.25</f>
        <v>150.09</v>
      </c>
      <c r="Z245" s="12">
        <f>(S245+30)*1.25+L245+M245*1.25</f>
        <v>106.06</v>
      </c>
      <c r="AA245" s="8"/>
      <c r="AB245" s="3" t="e">
        <f>#REF!*H245</f>
        <v>#REF!</v>
      </c>
    </row>
    <row r="246" spans="2:28" s="3" customFormat="1" ht="13" x14ac:dyDescent="0.3">
      <c r="B246" s="6" t="s">
        <v>841</v>
      </c>
      <c r="C246" s="6"/>
      <c r="D246" s="6">
        <v>6</v>
      </c>
      <c r="E246" s="6"/>
      <c r="F246" s="9"/>
      <c r="G246" s="10">
        <v>0.75</v>
      </c>
      <c r="H246" s="11">
        <v>139</v>
      </c>
      <c r="I246" s="17">
        <v>1.2</v>
      </c>
      <c r="J246" s="17">
        <f>H246*I246</f>
        <v>166.79999999999998</v>
      </c>
      <c r="K246" s="17"/>
      <c r="L246" s="17"/>
      <c r="M246" s="17"/>
      <c r="N246" s="17" t="s">
        <v>700</v>
      </c>
      <c r="O246" s="10" t="s">
        <v>687</v>
      </c>
      <c r="P246" s="10"/>
      <c r="Q246" s="12">
        <f>(J246*0.8+250)*1.25</f>
        <v>479.3</v>
      </c>
      <c r="R246" s="13">
        <f>J246*0.8*0.15/G246</f>
        <v>26.687999999999999</v>
      </c>
      <c r="S246" s="13">
        <f>J246*0.8*0.05/G246</f>
        <v>8.8960000000000008</v>
      </c>
      <c r="T246" s="13">
        <f>J246*0.8*0.1/G246</f>
        <v>17.792000000000002</v>
      </c>
      <c r="U246" s="13">
        <f>J246*0.8*0.075/G246</f>
        <v>13.343999999999999</v>
      </c>
      <c r="V246" s="12">
        <f>(R246+65)*1.25+K246+M246*1.25</f>
        <v>114.61</v>
      </c>
      <c r="W246" s="12">
        <v>130</v>
      </c>
      <c r="X246" s="12">
        <f>(T246+52)*1.25+K246+M246*1.25</f>
        <v>87.240000000000009</v>
      </c>
      <c r="Y246" s="12">
        <f>(U246+41)*1.25+L246+M246*1.25</f>
        <v>67.930000000000007</v>
      </c>
      <c r="Z246" s="12">
        <f>(S246+30)*1.25+L246+M246*1.25</f>
        <v>48.620000000000005</v>
      </c>
      <c r="AB246" s="3" t="e">
        <f>#REF!*H246</f>
        <v>#REF!</v>
      </c>
    </row>
    <row r="247" spans="2:28" s="3" customFormat="1" x14ac:dyDescent="0.35">
      <c r="B247" s="6" t="s">
        <v>842</v>
      </c>
      <c r="C247" s="6"/>
      <c r="D247" s="6">
        <v>3</v>
      </c>
      <c r="E247" s="6"/>
      <c r="F247" s="9"/>
      <c r="G247" s="10">
        <v>0.75</v>
      </c>
      <c r="H247" s="11">
        <v>139</v>
      </c>
      <c r="I247" s="17">
        <v>1.2</v>
      </c>
      <c r="J247" s="17">
        <f>H247*I247</f>
        <v>166.79999999999998</v>
      </c>
      <c r="K247" s="17"/>
      <c r="L247" s="17"/>
      <c r="M247" s="17"/>
      <c r="N247" s="17" t="s">
        <v>700</v>
      </c>
      <c r="O247" s="10" t="s">
        <v>687</v>
      </c>
      <c r="P247" s="10"/>
      <c r="Q247" s="12">
        <f>(J247*0.8+250)*1.25</f>
        <v>479.3</v>
      </c>
      <c r="R247" s="13">
        <f>J247*0.8*0.15/G247</f>
        <v>26.687999999999999</v>
      </c>
      <c r="S247" s="13">
        <f>J247*0.8*0.05/G247</f>
        <v>8.8960000000000008</v>
      </c>
      <c r="T247" s="13">
        <f>J247*0.8*0.1/G247</f>
        <v>17.792000000000002</v>
      </c>
      <c r="U247" s="13">
        <f>J247*0.8*0.075/G247</f>
        <v>13.343999999999999</v>
      </c>
      <c r="V247" s="12">
        <f>(R247+65)*1.25+K247+M247*1.25</f>
        <v>114.61</v>
      </c>
      <c r="W247" s="12">
        <v>130</v>
      </c>
      <c r="X247" s="12">
        <f>(T247+52)*1.25+K247+M247*1.25</f>
        <v>87.240000000000009</v>
      </c>
      <c r="Y247" s="12">
        <f>(U247+41)*1.25+L247+M247*1.25</f>
        <v>67.930000000000007</v>
      </c>
      <c r="Z247" s="12">
        <f>(S247+30)*1.25+L247+M247*1.25</f>
        <v>48.620000000000005</v>
      </c>
      <c r="AA247" s="8"/>
      <c r="AB247" s="27" t="e">
        <f>#REF!*H247</f>
        <v>#REF!</v>
      </c>
    </row>
    <row r="248" spans="2:28" s="3" customFormat="1" x14ac:dyDescent="0.35">
      <c r="B248" s="5" t="s">
        <v>153</v>
      </c>
      <c r="C248" s="5"/>
      <c r="D248" s="5">
        <v>7</v>
      </c>
      <c r="E248" s="5">
        <v>7</v>
      </c>
      <c r="F248" s="9">
        <f>C248+D248-E248</f>
        <v>0</v>
      </c>
      <c r="G248" s="10">
        <v>0.75</v>
      </c>
      <c r="H248" s="11">
        <v>189</v>
      </c>
      <c r="I248" s="17">
        <v>1.2</v>
      </c>
      <c r="J248" s="17">
        <f>H248*I248</f>
        <v>226.79999999999998</v>
      </c>
      <c r="K248" s="17"/>
      <c r="L248" s="17"/>
      <c r="M248" s="17"/>
      <c r="N248" s="17" t="s">
        <v>688</v>
      </c>
      <c r="O248" s="10" t="s">
        <v>687</v>
      </c>
      <c r="P248" s="10" t="s">
        <v>788</v>
      </c>
      <c r="Q248" s="12">
        <f>(J248*0.8+250)*1.25</f>
        <v>539.29999999999995</v>
      </c>
      <c r="R248" s="13">
        <f>J248*0.8*0.15/G248</f>
        <v>36.287999999999997</v>
      </c>
      <c r="S248" s="13">
        <f>J248*0.8*0.05/G248</f>
        <v>12.096000000000002</v>
      </c>
      <c r="T248" s="13">
        <f>J248*0.8*0.1/G248</f>
        <v>24.192000000000004</v>
      </c>
      <c r="U248" s="13">
        <f>J248*0.8*0.075/G248</f>
        <v>18.143999999999998</v>
      </c>
      <c r="V248" s="12">
        <f>(R248+65)*1.25+K248+M248*1.25</f>
        <v>126.61</v>
      </c>
      <c r="W248" s="12">
        <v>130</v>
      </c>
      <c r="X248" s="12">
        <f>(T248+52)*1.25+K248+M248*1.25</f>
        <v>95.240000000000009</v>
      </c>
      <c r="Y248" s="12">
        <f>(U248+41)*1.25+L248+M248*1.25</f>
        <v>73.929999999999993</v>
      </c>
      <c r="Z248" s="12">
        <f>(S248+30)*1.25+L248+M248*1.25</f>
        <v>52.620000000000005</v>
      </c>
      <c r="AA248"/>
      <c r="AB248" s="3" t="e">
        <f>#REF!*H248</f>
        <v>#REF!</v>
      </c>
    </row>
    <row r="249" spans="2:28" s="3" customFormat="1" x14ac:dyDescent="0.35">
      <c r="B249" s="5" t="s">
        <v>46</v>
      </c>
      <c r="C249" s="5">
        <v>1</v>
      </c>
      <c r="D249" s="5"/>
      <c r="E249" s="5"/>
      <c r="F249" s="9">
        <f>C249+D249-E249</f>
        <v>1</v>
      </c>
      <c r="G249" s="10">
        <v>0.75</v>
      </c>
      <c r="H249" s="11">
        <v>259</v>
      </c>
      <c r="I249" s="17">
        <v>1</v>
      </c>
      <c r="J249" s="17">
        <f>H249*I249</f>
        <v>259</v>
      </c>
      <c r="K249" s="17">
        <v>16</v>
      </c>
      <c r="L249" s="17">
        <v>8</v>
      </c>
      <c r="M249" s="17"/>
      <c r="N249" s="17" t="s">
        <v>688</v>
      </c>
      <c r="O249" s="10" t="s">
        <v>687</v>
      </c>
      <c r="P249" s="10" t="s">
        <v>455</v>
      </c>
      <c r="Q249" s="12">
        <f>(J249*0.8+250)*1.25</f>
        <v>571.5</v>
      </c>
      <c r="R249" s="13">
        <f>J249*0.8*0.15/G249</f>
        <v>41.440000000000005</v>
      </c>
      <c r="S249" s="13">
        <f>J249*0.8*0.05/G249</f>
        <v>13.813333333333334</v>
      </c>
      <c r="T249" s="13">
        <f>J249*0.8*0.1/G249</f>
        <v>27.626666666666669</v>
      </c>
      <c r="U249" s="13">
        <f>J249*0.8*0.075/G249</f>
        <v>20.720000000000002</v>
      </c>
      <c r="V249" s="12">
        <f>(R249+65)*1.25+K249+M249*1.25</f>
        <v>149.05000000000001</v>
      </c>
      <c r="W249" s="12">
        <v>160</v>
      </c>
      <c r="X249" s="12">
        <f>(T249+52)*1.25+K249+M249*1.25</f>
        <v>115.53333333333333</v>
      </c>
      <c r="Y249" s="12">
        <f>(U249+41)*1.25+L249+M249*1.25</f>
        <v>85.15</v>
      </c>
      <c r="Z249" s="12">
        <f>(S249+30)*1.25+L249+M249*1.25</f>
        <v>62.766666666666666</v>
      </c>
      <c r="AA249"/>
      <c r="AB249" s="3" t="e">
        <f>#REF!*H249</f>
        <v>#REF!</v>
      </c>
    </row>
    <row r="250" spans="2:28" s="3" customFormat="1" x14ac:dyDescent="0.35">
      <c r="B250" s="6" t="s">
        <v>209</v>
      </c>
      <c r="C250" s="6">
        <v>3</v>
      </c>
      <c r="D250" s="6"/>
      <c r="E250" s="6"/>
      <c r="F250" s="9">
        <f>C250+D250-E250</f>
        <v>3</v>
      </c>
      <c r="G250" s="10">
        <v>0.75</v>
      </c>
      <c r="H250" s="11">
        <v>189</v>
      </c>
      <c r="I250" s="17">
        <v>1.1000000000000001</v>
      </c>
      <c r="J250" s="17">
        <f>H250*I250</f>
        <v>207.9</v>
      </c>
      <c r="K250" s="17">
        <v>0</v>
      </c>
      <c r="L250" s="17">
        <v>0</v>
      </c>
      <c r="M250" s="17"/>
      <c r="N250" s="17" t="s">
        <v>688</v>
      </c>
      <c r="O250" s="10" t="s">
        <v>687</v>
      </c>
      <c r="P250" s="10" t="s">
        <v>456</v>
      </c>
      <c r="Q250" s="12">
        <f>(J250*0.8+250)*1.25</f>
        <v>520.40000000000009</v>
      </c>
      <c r="R250" s="13">
        <f>J250*0.8*0.15/G250</f>
        <v>33.264000000000003</v>
      </c>
      <c r="S250" s="13">
        <f>J250*0.8*0.05/G250</f>
        <v>11.088000000000001</v>
      </c>
      <c r="T250" s="13">
        <f>J250*0.8*0.1/G250</f>
        <v>22.176000000000002</v>
      </c>
      <c r="U250" s="13">
        <f>J250*0.8*0.075/G250</f>
        <v>16.632000000000001</v>
      </c>
      <c r="V250" s="12">
        <f>(R250+65)*1.25+K250+M250*1.25</f>
        <v>122.83000000000001</v>
      </c>
      <c r="W250" s="12">
        <v>130</v>
      </c>
      <c r="X250" s="12">
        <f>(T250+52)*1.25+K250+M250*1.25</f>
        <v>92.72</v>
      </c>
      <c r="Y250" s="12">
        <f>(U250+41)*1.25+L250+M250*1.25</f>
        <v>72.040000000000006</v>
      </c>
      <c r="Z250" s="12">
        <f>(S250+30)*1.25+L250+M250*1.25</f>
        <v>51.36</v>
      </c>
      <c r="AA250"/>
      <c r="AB250" s="3" t="e">
        <f>#REF!*H250</f>
        <v>#REF!</v>
      </c>
    </row>
    <row r="251" spans="2:28" s="3" customFormat="1" x14ac:dyDescent="0.35">
      <c r="B251" s="6" t="s">
        <v>544</v>
      </c>
      <c r="C251" s="6">
        <v>2</v>
      </c>
      <c r="D251" s="6"/>
      <c r="E251" s="6"/>
      <c r="F251" s="9">
        <f>C251+D251-E251</f>
        <v>2</v>
      </c>
      <c r="G251" s="10">
        <v>0.75</v>
      </c>
      <c r="H251" s="11">
        <v>229</v>
      </c>
      <c r="I251" s="17">
        <v>1.2</v>
      </c>
      <c r="J251" s="17">
        <f>H251*I251</f>
        <v>274.8</v>
      </c>
      <c r="K251" s="17">
        <v>0</v>
      </c>
      <c r="L251" s="17">
        <v>0</v>
      </c>
      <c r="M251" s="17"/>
      <c r="N251" s="17" t="s">
        <v>688</v>
      </c>
      <c r="O251" s="10" t="s">
        <v>687</v>
      </c>
      <c r="P251" s="10" t="s">
        <v>551</v>
      </c>
      <c r="Q251" s="12">
        <f>(J251*0.8+250)*1.25</f>
        <v>587.30000000000007</v>
      </c>
      <c r="R251" s="13">
        <f>J251*0.8*0.15/G251</f>
        <v>43.968000000000011</v>
      </c>
      <c r="S251" s="13">
        <f>J251*0.8*0.05/G251</f>
        <v>14.656000000000004</v>
      </c>
      <c r="T251" s="13">
        <f>J251*0.8*0.1/G251</f>
        <v>29.312000000000008</v>
      </c>
      <c r="U251" s="13">
        <f>J251*0.8*0.075/G251</f>
        <v>21.984000000000005</v>
      </c>
      <c r="V251" s="12">
        <f>(R251+65)*1.25+K251+M251*1.25</f>
        <v>136.21000000000004</v>
      </c>
      <c r="W251" s="12">
        <v>140</v>
      </c>
      <c r="X251" s="12">
        <f>(T251+52)*1.25+K251+M251*1.25</f>
        <v>101.64000000000001</v>
      </c>
      <c r="Y251" s="12">
        <f>(U251+41)*1.25+L251+M251*1.25</f>
        <v>78.730000000000018</v>
      </c>
      <c r="Z251" s="12">
        <f>(S251+30)*1.25+L251+M251*1.25</f>
        <v>55.820000000000007</v>
      </c>
      <c r="AA251"/>
      <c r="AB251" s="3" t="e">
        <f>#REF!*H251</f>
        <v>#REF!</v>
      </c>
    </row>
    <row r="252" spans="2:28" s="3" customFormat="1" hidden="1" x14ac:dyDescent="0.35">
      <c r="B252" s="5" t="s">
        <v>101</v>
      </c>
      <c r="C252" s="5"/>
      <c r="D252" s="5"/>
      <c r="E252" s="5"/>
      <c r="F252" s="9">
        <f>C252+D252-E252</f>
        <v>0</v>
      </c>
      <c r="G252" s="10">
        <v>0.75</v>
      </c>
      <c r="H252" s="11">
        <v>169</v>
      </c>
      <c r="I252" s="17">
        <v>1.1000000000000001</v>
      </c>
      <c r="J252" s="17">
        <f>H252*I252</f>
        <v>185.9</v>
      </c>
      <c r="K252" s="17"/>
      <c r="L252" s="17"/>
      <c r="M252" s="17"/>
      <c r="N252" s="17"/>
      <c r="O252" s="10"/>
      <c r="P252" s="10"/>
      <c r="Q252" s="12">
        <f>(J252*0.8+250)*1.25</f>
        <v>498.40000000000003</v>
      </c>
      <c r="R252" s="13">
        <f>J252*0.8*0.15/G252</f>
        <v>29.744</v>
      </c>
      <c r="S252" s="13">
        <f>J252*0.8*0.05/G252</f>
        <v>9.9146666666666672</v>
      </c>
      <c r="T252" s="13">
        <f>J252*0.8*0.1/G252</f>
        <v>19.829333333333334</v>
      </c>
      <c r="U252" s="13">
        <f>J252*0.8*0.075/G252</f>
        <v>14.872</v>
      </c>
      <c r="V252" s="12">
        <f>(R252+65)*1.25+K252+M252*1.25</f>
        <v>118.43</v>
      </c>
      <c r="W252" s="12"/>
      <c r="X252" s="12">
        <f>(T252+52)*1.25+K252+M252*1.25</f>
        <v>89.786666666666676</v>
      </c>
      <c r="Y252" s="12">
        <f>(U252+41)*1.25+L252+M252*1.25</f>
        <v>69.84</v>
      </c>
      <c r="Z252" s="12">
        <f>(S252+30)*1.25+L252+M252*1.25</f>
        <v>49.893333333333338</v>
      </c>
      <c r="AA252"/>
      <c r="AB252" s="3" t="e">
        <f>#REF!*H252</f>
        <v>#REF!</v>
      </c>
    </row>
    <row r="253" spans="2:28" s="3" customFormat="1" hidden="1" x14ac:dyDescent="0.35">
      <c r="B253" s="5" t="s">
        <v>17</v>
      </c>
      <c r="C253" s="5"/>
      <c r="D253" s="5"/>
      <c r="E253" s="5"/>
      <c r="F253" s="9">
        <f>C253+D253-E253</f>
        <v>0</v>
      </c>
      <c r="G253" s="10">
        <v>0.75</v>
      </c>
      <c r="H253" s="11">
        <v>109</v>
      </c>
      <c r="I253" s="17">
        <v>1</v>
      </c>
      <c r="J253" s="17">
        <f>H253*I253</f>
        <v>109</v>
      </c>
      <c r="K253" s="17"/>
      <c r="L253" s="17"/>
      <c r="M253" s="17"/>
      <c r="N253" s="17"/>
      <c r="O253" s="10"/>
      <c r="P253" s="10"/>
      <c r="Q253" s="12">
        <f>(J253*0.8+250)*1.25</f>
        <v>421.5</v>
      </c>
      <c r="R253" s="13">
        <f>J253*0.8*0.15/G253</f>
        <v>17.440000000000001</v>
      </c>
      <c r="S253" s="13">
        <f>J253*0.8*0.05/G253</f>
        <v>5.8133333333333335</v>
      </c>
      <c r="T253" s="13">
        <f>J253*0.8*0.1/G253</f>
        <v>11.626666666666667</v>
      </c>
      <c r="U253" s="13">
        <f>J253*0.8*0.075/G253</f>
        <v>8.7200000000000006</v>
      </c>
      <c r="V253" s="12">
        <f>(R253+65)*1.25+K253+M253*1.25</f>
        <v>103.05</v>
      </c>
      <c r="W253" s="12"/>
      <c r="X253" s="12">
        <f>(T253+52)*1.25+K253+M253*1.25</f>
        <v>79.533333333333331</v>
      </c>
      <c r="Y253" s="12">
        <f>(U253+41)*1.25+L253+M253*1.25</f>
        <v>62.15</v>
      </c>
      <c r="Z253" s="12">
        <f>(S253+30)*1.25+L253+M253*1.25</f>
        <v>44.766666666666666</v>
      </c>
      <c r="AA253"/>
      <c r="AB253" s="3" t="e">
        <f>#REF!*H253</f>
        <v>#REF!</v>
      </c>
    </row>
    <row r="254" spans="2:28" s="3" customFormat="1" hidden="1" x14ac:dyDescent="0.35">
      <c r="B254" s="5" t="s">
        <v>66</v>
      </c>
      <c r="C254" s="5"/>
      <c r="D254" s="5"/>
      <c r="E254" s="5"/>
      <c r="F254" s="9">
        <f>C254+D254-E254</f>
        <v>0</v>
      </c>
      <c r="G254" s="10">
        <v>1</v>
      </c>
      <c r="H254" s="11">
        <v>89</v>
      </c>
      <c r="I254" s="17">
        <v>1</v>
      </c>
      <c r="J254" s="17">
        <f>H254*I254</f>
        <v>89</v>
      </c>
      <c r="K254" s="17"/>
      <c r="L254" s="17"/>
      <c r="M254" s="17"/>
      <c r="N254" s="17"/>
      <c r="O254" s="10"/>
      <c r="P254" s="10"/>
      <c r="Q254" s="12">
        <f>(J254*0.8+250)*1.25</f>
        <v>401.5</v>
      </c>
      <c r="R254" s="13">
        <f>J254*0.8*0.15/G254</f>
        <v>10.68</v>
      </c>
      <c r="S254" s="13">
        <f>J254*0.8*0.05/G254</f>
        <v>3.5600000000000005</v>
      </c>
      <c r="T254" s="13">
        <f>J254*0.8*0.1/G254</f>
        <v>7.120000000000001</v>
      </c>
      <c r="U254" s="13">
        <f>J254*0.8*0.075/G254</f>
        <v>5.34</v>
      </c>
      <c r="V254" s="12">
        <f>(R254+65)*1.25+K254+M254*1.25</f>
        <v>94.600000000000009</v>
      </c>
      <c r="W254" s="12"/>
      <c r="X254" s="12">
        <f>(T254+52)*1.25+K254+M254*1.25</f>
        <v>73.900000000000006</v>
      </c>
      <c r="Y254" s="12">
        <f>(U254+41)*1.25+L254+M254*1.25</f>
        <v>57.925000000000004</v>
      </c>
      <c r="Z254" s="12">
        <f>(S254+30)*1.25+L254+M254*1.25</f>
        <v>41.95</v>
      </c>
      <c r="AA254"/>
      <c r="AB254" s="3" t="e">
        <f>#REF!*H254</f>
        <v>#REF!</v>
      </c>
    </row>
    <row r="255" spans="2:28" s="3" customFormat="1" x14ac:dyDescent="0.35">
      <c r="B255" s="5" t="s">
        <v>19</v>
      </c>
      <c r="C255" s="5">
        <v>2</v>
      </c>
      <c r="D255" s="5"/>
      <c r="E255" s="5"/>
      <c r="F255" s="9">
        <f>C255+D255-E255</f>
        <v>2</v>
      </c>
      <c r="G255" s="10">
        <v>0.75</v>
      </c>
      <c r="H255" s="11">
        <v>159</v>
      </c>
      <c r="I255" s="17">
        <v>1</v>
      </c>
      <c r="J255" s="17">
        <f>H255*I255</f>
        <v>159</v>
      </c>
      <c r="K255" s="17"/>
      <c r="L255" s="17"/>
      <c r="M255" s="17"/>
      <c r="N255" s="17" t="s">
        <v>688</v>
      </c>
      <c r="O255" s="10" t="s">
        <v>687</v>
      </c>
      <c r="P255" s="10" t="s">
        <v>460</v>
      </c>
      <c r="Q255" s="12">
        <f>(J255*0.8+250)*1.25</f>
        <v>471.5</v>
      </c>
      <c r="R255" s="13">
        <f>J255*0.8*0.15/G255</f>
        <v>25.439999999999998</v>
      </c>
      <c r="S255" s="13">
        <f>J255*0.8*0.05/G255</f>
        <v>8.48</v>
      </c>
      <c r="T255" s="13">
        <f>J255*0.8*0.1/G255</f>
        <v>16.96</v>
      </c>
      <c r="U255" s="13">
        <f>J255*0.8*0.075/G255</f>
        <v>12.719999999999999</v>
      </c>
      <c r="V255" s="12">
        <f>(R255+65)*1.25+K255+M255*1.25</f>
        <v>113.05</v>
      </c>
      <c r="W255" s="12">
        <v>120</v>
      </c>
      <c r="X255" s="12">
        <f>(T255+52)*1.25+K255+M255*1.25</f>
        <v>86.200000000000017</v>
      </c>
      <c r="Y255" s="12">
        <f>(U255+41)*1.25+L255+M255*1.25</f>
        <v>67.150000000000006</v>
      </c>
      <c r="Z255" s="12">
        <f>(S255+30)*1.25+L255+M255*1.25</f>
        <v>48.100000000000009</v>
      </c>
      <c r="AA255"/>
      <c r="AB255" s="3" t="e">
        <f>#REF!*H255</f>
        <v>#REF!</v>
      </c>
    </row>
    <row r="256" spans="2:28" s="3" customFormat="1" ht="13" x14ac:dyDescent="0.3">
      <c r="B256" s="5" t="s">
        <v>818</v>
      </c>
      <c r="C256" s="5"/>
      <c r="D256" s="5">
        <v>4</v>
      </c>
      <c r="E256" s="5"/>
      <c r="F256" s="9">
        <f>C256+D256-E256</f>
        <v>4</v>
      </c>
      <c r="G256" s="10">
        <v>0.75</v>
      </c>
      <c r="H256" s="11">
        <v>299</v>
      </c>
      <c r="I256" s="17">
        <v>1.2</v>
      </c>
      <c r="J256" s="17">
        <f>H256*I256</f>
        <v>358.8</v>
      </c>
      <c r="K256" s="17">
        <v>16</v>
      </c>
      <c r="L256" s="17">
        <v>8</v>
      </c>
      <c r="M256" s="17"/>
      <c r="N256" s="17" t="s">
        <v>700</v>
      </c>
      <c r="O256" s="10" t="s">
        <v>687</v>
      </c>
      <c r="P256" s="10"/>
      <c r="Q256" s="12">
        <f>(J256*0.8+250)*1.25</f>
        <v>671.3</v>
      </c>
      <c r="R256" s="13">
        <f>J256*0.8*0.15/G256</f>
        <v>57.408000000000008</v>
      </c>
      <c r="S256" s="13">
        <f>J256*0.8*0.05/G256</f>
        <v>19.136000000000003</v>
      </c>
      <c r="T256" s="13">
        <f>J256*0.8*0.1/G256</f>
        <v>38.272000000000006</v>
      </c>
      <c r="U256" s="13">
        <f>J256*0.8*0.075/G256</f>
        <v>28.704000000000004</v>
      </c>
      <c r="V256" s="12">
        <f>(R256+65)*1.25+K256+M256*1.25</f>
        <v>169.01000000000002</v>
      </c>
      <c r="W256" s="12">
        <v>180</v>
      </c>
      <c r="X256" s="12">
        <f>(T256+52)*1.25+K256+M256*1.25</f>
        <v>128.84</v>
      </c>
      <c r="Y256" s="12">
        <f>(U256+41)*1.25+L256+M256*1.25</f>
        <v>95.13000000000001</v>
      </c>
      <c r="Z256" s="12">
        <f>(S256+30)*1.25+L256+M256*1.25</f>
        <v>69.42</v>
      </c>
      <c r="AB256" s="3" t="e">
        <f>#REF!*H256</f>
        <v>#REF!</v>
      </c>
    </row>
    <row r="257" spans="2:32" s="3" customFormat="1" ht="13" x14ac:dyDescent="0.3">
      <c r="B257" s="5" t="s">
        <v>206</v>
      </c>
      <c r="C257" s="5"/>
      <c r="D257" s="5">
        <v>4</v>
      </c>
      <c r="E257" s="5"/>
      <c r="F257" s="9">
        <f>C257+D257-E257</f>
        <v>4</v>
      </c>
      <c r="G257" s="10">
        <v>0.75</v>
      </c>
      <c r="H257" s="11">
        <v>289</v>
      </c>
      <c r="I257" s="17">
        <v>1.2</v>
      </c>
      <c r="J257" s="17">
        <f>H257*I257</f>
        <v>346.8</v>
      </c>
      <c r="K257" s="17">
        <v>16</v>
      </c>
      <c r="L257" s="17">
        <v>8</v>
      </c>
      <c r="M257" s="17"/>
      <c r="N257" s="17" t="s">
        <v>700</v>
      </c>
      <c r="O257" s="10" t="s">
        <v>687</v>
      </c>
      <c r="P257" s="10"/>
      <c r="Q257" s="12">
        <f>(J257*0.8+250)*1.25</f>
        <v>659.30000000000007</v>
      </c>
      <c r="R257" s="13">
        <f>J257*0.8*0.15/G257</f>
        <v>55.488</v>
      </c>
      <c r="S257" s="13">
        <f>J257*0.8*0.05/G257</f>
        <v>18.495999999999999</v>
      </c>
      <c r="T257" s="13">
        <f>J257*0.8*0.1/G257</f>
        <v>36.991999999999997</v>
      </c>
      <c r="U257" s="13">
        <f>J257*0.8*0.075/G257</f>
        <v>27.744</v>
      </c>
      <c r="V257" s="12">
        <f>(R257+65)*1.25+K257+M257*1.25</f>
        <v>166.61</v>
      </c>
      <c r="W257" s="12">
        <v>180</v>
      </c>
      <c r="X257" s="12">
        <f>(T257+52)*1.25+K257+M257*1.25</f>
        <v>127.23999999999998</v>
      </c>
      <c r="Y257" s="12">
        <f>(U257+41)*1.25+L257+M257*1.25</f>
        <v>93.93</v>
      </c>
      <c r="Z257" s="12">
        <f>(S257+30)*1.25+L257+M257*1.25</f>
        <v>68.61999999999999</v>
      </c>
      <c r="AB257" s="3" t="e">
        <f>#REF!*H257</f>
        <v>#REF!</v>
      </c>
    </row>
    <row r="258" spans="2:32" s="3" customFormat="1" ht="13" x14ac:dyDescent="0.3">
      <c r="B258" s="5" t="s">
        <v>617</v>
      </c>
      <c r="C258" s="5">
        <v>1</v>
      </c>
      <c r="D258" s="5"/>
      <c r="E258" s="5"/>
      <c r="F258" s="9">
        <f>C258+D258-E258</f>
        <v>1</v>
      </c>
      <c r="G258" s="10">
        <v>0.75</v>
      </c>
      <c r="H258" s="11">
        <v>149</v>
      </c>
      <c r="I258" s="17">
        <v>1.1000000000000001</v>
      </c>
      <c r="J258" s="17">
        <f>H258*I258</f>
        <v>163.9</v>
      </c>
      <c r="K258" s="17"/>
      <c r="L258" s="17"/>
      <c r="M258" s="17"/>
      <c r="N258" s="17" t="s">
        <v>688</v>
      </c>
      <c r="O258" s="10" t="s">
        <v>687</v>
      </c>
      <c r="P258" s="6"/>
      <c r="Q258" s="12">
        <f>(J258*0.8+250)*1.25</f>
        <v>476.4</v>
      </c>
      <c r="R258" s="13">
        <f>J258*0.8*0.15/G258</f>
        <v>26.224</v>
      </c>
      <c r="S258" s="13">
        <f>J258*0.8*0.05/G258</f>
        <v>8.7413333333333352</v>
      </c>
      <c r="T258" s="13">
        <f>J258*0.8*0.1/G258</f>
        <v>17.48266666666667</v>
      </c>
      <c r="U258" s="13">
        <f>J258*0.8*0.075/G258</f>
        <v>13.112</v>
      </c>
      <c r="V258" s="12">
        <f>(R258+65)*1.25+K258+M258*1.25</f>
        <v>114.03</v>
      </c>
      <c r="W258" s="12">
        <v>120</v>
      </c>
      <c r="X258" s="12">
        <f>(T258+52)*1.25+K258+M258*1.25</f>
        <v>86.853333333333339</v>
      </c>
      <c r="Y258" s="12">
        <f>(U258+41)*1.25+L258+M258*1.25</f>
        <v>67.64</v>
      </c>
      <c r="Z258" s="12">
        <f>(S258+30)*1.25+L258+M258*1.25</f>
        <v>48.426666666666669</v>
      </c>
      <c r="AB258" s="3" t="e">
        <f>#REF!*H258</f>
        <v>#REF!</v>
      </c>
    </row>
    <row r="259" spans="2:32" s="3" customFormat="1" ht="13" x14ac:dyDescent="0.3">
      <c r="B259" s="5" t="s">
        <v>711</v>
      </c>
      <c r="C259" s="5"/>
      <c r="D259" s="5">
        <v>12</v>
      </c>
      <c r="E259" s="5">
        <v>5</v>
      </c>
      <c r="F259" s="9">
        <f>C259+D259-E259</f>
        <v>7</v>
      </c>
      <c r="G259" s="10">
        <v>0.75</v>
      </c>
      <c r="H259" s="11">
        <v>169</v>
      </c>
      <c r="I259" s="17">
        <v>1.2</v>
      </c>
      <c r="J259" s="17">
        <f>H259*I259</f>
        <v>202.79999999999998</v>
      </c>
      <c r="K259" s="17"/>
      <c r="L259" s="17"/>
      <c r="M259" s="17"/>
      <c r="N259" s="17" t="s">
        <v>688</v>
      </c>
      <c r="O259" s="10" t="s">
        <v>687</v>
      </c>
      <c r="P259" s="10" t="s">
        <v>710</v>
      </c>
      <c r="Q259" s="12">
        <f>(J259*0.8+250)*1.25</f>
        <v>515.29999999999995</v>
      </c>
      <c r="R259" s="13">
        <f>J259*0.8*0.15/G259</f>
        <v>32.448</v>
      </c>
      <c r="S259" s="13">
        <f>J259*0.8*0.05/G259</f>
        <v>10.816000000000001</v>
      </c>
      <c r="T259" s="13">
        <f>J259*0.8*0.1/G259</f>
        <v>21.632000000000001</v>
      </c>
      <c r="U259" s="13">
        <f>J259*0.8*0.075/G259</f>
        <v>16.224</v>
      </c>
      <c r="V259" s="12">
        <f>(R259+65)*1.25+K259+M259*1.25</f>
        <v>121.81</v>
      </c>
      <c r="W259" s="12">
        <v>140</v>
      </c>
      <c r="X259" s="12">
        <f>(T259+52)*1.25+K259+M259*1.25</f>
        <v>92.04</v>
      </c>
      <c r="Y259" s="12">
        <f>(U259+41)*1.25+L259+M259*1.25</f>
        <v>71.53</v>
      </c>
      <c r="Z259" s="12">
        <f>(S259+30)*1.25+L259+M259*1.25</f>
        <v>51.02</v>
      </c>
      <c r="AB259" s="3" t="e">
        <f>#REF!*H259</f>
        <v>#REF!</v>
      </c>
      <c r="AF259" s="3" t="s">
        <v>1</v>
      </c>
    </row>
    <row r="260" spans="2:32" s="3" customFormat="1" ht="13" x14ac:dyDescent="0.3">
      <c r="B260" s="6" t="s">
        <v>184</v>
      </c>
      <c r="C260" s="6"/>
      <c r="D260" s="6"/>
      <c r="E260" s="6"/>
      <c r="F260" s="9">
        <f>C260+D260-E260</f>
        <v>0</v>
      </c>
      <c r="G260" s="10">
        <v>0.75</v>
      </c>
      <c r="H260" s="11">
        <v>150</v>
      </c>
      <c r="I260" s="17">
        <v>1.1000000000000001</v>
      </c>
      <c r="J260" s="17">
        <f>H260*I260</f>
        <v>165</v>
      </c>
      <c r="K260" s="17"/>
      <c r="L260" s="17"/>
      <c r="M260" s="17"/>
      <c r="N260" s="17" t="s">
        <v>688</v>
      </c>
      <c r="O260" s="10" t="s">
        <v>698</v>
      </c>
      <c r="P260" s="10" t="s">
        <v>302</v>
      </c>
      <c r="Q260" s="12">
        <f>(J260*0.8+250)*1.25</f>
        <v>477.5</v>
      </c>
      <c r="R260" s="13">
        <f>J260*0.8*0.15/G260</f>
        <v>26.400000000000002</v>
      </c>
      <c r="S260" s="13">
        <f>J260*0.8*0.05/G260</f>
        <v>8.8000000000000007</v>
      </c>
      <c r="T260" s="13">
        <f>J260*0.8*0.1/G260</f>
        <v>17.600000000000001</v>
      </c>
      <c r="U260" s="13">
        <f>J260*0.8*0.075/G260</f>
        <v>13.200000000000001</v>
      </c>
      <c r="V260" s="12">
        <f>(R260+65)*1.25+K260+M260*1.25</f>
        <v>114.25</v>
      </c>
      <c r="W260" s="12">
        <v>120</v>
      </c>
      <c r="X260" s="12">
        <f>(T260+52)*1.25+K260+M260*1.25</f>
        <v>87</v>
      </c>
      <c r="Y260" s="12">
        <f>(U260+41)*1.25+L260+M260*1.25</f>
        <v>67.75</v>
      </c>
      <c r="Z260" s="12">
        <f>(S260+30)*1.25+L260+M260*1.25</f>
        <v>48.5</v>
      </c>
      <c r="AB260" s="27" t="e">
        <f>#REF!*H260</f>
        <v>#REF!</v>
      </c>
    </row>
    <row r="261" spans="2:32" s="3" customFormat="1" x14ac:dyDescent="0.35">
      <c r="B261" s="5" t="s">
        <v>811</v>
      </c>
      <c r="C261" s="5"/>
      <c r="D261" s="5">
        <v>38</v>
      </c>
      <c r="E261" s="5">
        <v>6</v>
      </c>
      <c r="F261" s="9">
        <f>C261+D261-E261</f>
        <v>32</v>
      </c>
      <c r="G261" s="10">
        <v>0.75</v>
      </c>
      <c r="H261" s="11">
        <v>159</v>
      </c>
      <c r="I261" s="17">
        <v>1.2</v>
      </c>
      <c r="J261" s="17">
        <f>H261*I261</f>
        <v>190.79999999999998</v>
      </c>
      <c r="K261" s="17"/>
      <c r="L261" s="17"/>
      <c r="M261" s="17"/>
      <c r="N261" s="17" t="s">
        <v>688</v>
      </c>
      <c r="O261" s="10" t="s">
        <v>870</v>
      </c>
      <c r="P261" s="10"/>
      <c r="Q261" s="12">
        <f>(J261*0.8+250)*1.25</f>
        <v>503.29999999999995</v>
      </c>
      <c r="R261" s="13">
        <f>J261*0.8*0.15/G261</f>
        <v>30.527999999999995</v>
      </c>
      <c r="S261" s="13">
        <f>J261*0.8*0.05/G261</f>
        <v>10.176</v>
      </c>
      <c r="T261" s="13">
        <f>J261*0.8*0.1/G261</f>
        <v>20.352</v>
      </c>
      <c r="U261" s="13">
        <f>J261*0.8*0.075/G261</f>
        <v>15.263999999999998</v>
      </c>
      <c r="V261" s="12">
        <f>(R261+65)*1.25+K261+M261*1.25</f>
        <v>119.41</v>
      </c>
      <c r="W261" s="12">
        <v>130</v>
      </c>
      <c r="X261" s="12">
        <f>(T261+52)*1.25+K261+M261*1.25</f>
        <v>90.44</v>
      </c>
      <c r="Y261" s="12">
        <f>(U261+41)*1.25+L261+M261*1.25</f>
        <v>70.33</v>
      </c>
      <c r="Z261" s="12">
        <f>(S261+30)*1.25+L261+M261*1.25</f>
        <v>50.22</v>
      </c>
      <c r="AA261"/>
      <c r="AB261" s="3" t="e">
        <f>#REF!*H261</f>
        <v>#REF!</v>
      </c>
    </row>
    <row r="262" spans="2:32" s="3" customFormat="1" ht="13" x14ac:dyDescent="0.3">
      <c r="B262" s="5" t="s">
        <v>713</v>
      </c>
      <c r="C262" s="5"/>
      <c r="D262" s="5">
        <v>6</v>
      </c>
      <c r="E262" s="5">
        <v>3</v>
      </c>
      <c r="F262" s="9">
        <f>C262+D262-E262</f>
        <v>3</v>
      </c>
      <c r="G262" s="10">
        <v>0.75</v>
      </c>
      <c r="H262" s="11">
        <v>119</v>
      </c>
      <c r="I262" s="17">
        <v>1.2</v>
      </c>
      <c r="J262" s="17">
        <f>H262*I262</f>
        <v>142.79999999999998</v>
      </c>
      <c r="K262" s="17"/>
      <c r="L262" s="17"/>
      <c r="M262" s="17"/>
      <c r="N262" s="17" t="s">
        <v>688</v>
      </c>
      <c r="O262" s="10" t="s">
        <v>698</v>
      </c>
      <c r="P262" s="10"/>
      <c r="Q262" s="12">
        <f>(J262*0.8+250)*1.25</f>
        <v>455.3</v>
      </c>
      <c r="R262" s="13">
        <f>J262*0.8*0.15/G262</f>
        <v>22.847999999999999</v>
      </c>
      <c r="S262" s="13">
        <f>J262*0.8*0.05/G262</f>
        <v>7.6159999999999997</v>
      </c>
      <c r="T262" s="13">
        <f>J262*0.8*0.1/G262</f>
        <v>15.231999999999999</v>
      </c>
      <c r="U262" s="13">
        <f>J262*0.8*0.075/G262</f>
        <v>11.423999999999999</v>
      </c>
      <c r="V262" s="12">
        <f>(R262+65)*1.25+K262+M262*1.25</f>
        <v>109.81</v>
      </c>
      <c r="W262" s="12">
        <v>120</v>
      </c>
      <c r="X262" s="12">
        <f>(T262+52)*1.25+K262+M262*1.25</f>
        <v>84.039999999999992</v>
      </c>
      <c r="Y262" s="12">
        <f>(U262+41)*1.25+L262+M262*1.25</f>
        <v>65.53</v>
      </c>
      <c r="Z262" s="12">
        <f>(S262+30)*1.25+L262+M262*1.25</f>
        <v>47.019999999999996</v>
      </c>
      <c r="AB262" s="3" t="e">
        <f>#REF!*H262</f>
        <v>#REF!</v>
      </c>
    </row>
    <row r="263" spans="2:32" s="3" customFormat="1" x14ac:dyDescent="0.35">
      <c r="B263" s="5" t="s">
        <v>734</v>
      </c>
      <c r="C263" s="5"/>
      <c r="D263" s="5">
        <v>12</v>
      </c>
      <c r="E263" s="5">
        <v>11</v>
      </c>
      <c r="F263" s="9">
        <f>C263+D263-E263</f>
        <v>1</v>
      </c>
      <c r="G263" s="10">
        <v>0.75</v>
      </c>
      <c r="H263" s="11">
        <v>150</v>
      </c>
      <c r="I263" s="17">
        <v>1.2</v>
      </c>
      <c r="J263" s="17">
        <f>H263*I263</f>
        <v>180</v>
      </c>
      <c r="K263" s="17"/>
      <c r="L263" s="17"/>
      <c r="M263" s="17"/>
      <c r="N263" s="17" t="s">
        <v>688</v>
      </c>
      <c r="O263" s="10" t="s">
        <v>698</v>
      </c>
      <c r="P263" s="10"/>
      <c r="Q263" s="12">
        <f>(J263*0.8+250)*1.25</f>
        <v>492.5</v>
      </c>
      <c r="R263" s="13">
        <f>J263*0.8*0.15/G263</f>
        <v>28.799999999999997</v>
      </c>
      <c r="S263" s="13">
        <f>J263*0.8*0.05/G263</f>
        <v>9.6</v>
      </c>
      <c r="T263" s="13">
        <f>J263*0.8*0.1/G263</f>
        <v>19.2</v>
      </c>
      <c r="U263" s="13">
        <f>J263*0.8*0.075/G263</f>
        <v>14.399999999999999</v>
      </c>
      <c r="V263" s="12">
        <f>(R263+65)*1.25+K263+M263*1.25</f>
        <v>117.25</v>
      </c>
      <c r="W263" s="12">
        <v>130</v>
      </c>
      <c r="X263" s="12">
        <f>(T263+52)*1.25+K263+M263*1.25</f>
        <v>89</v>
      </c>
      <c r="Y263" s="12">
        <f>(U263+41)*1.25+L263+M263*1.25</f>
        <v>69.25</v>
      </c>
      <c r="Z263" s="12">
        <f>(S263+30)*1.25+L263+M263*1.25</f>
        <v>49.5</v>
      </c>
      <c r="AA263"/>
      <c r="AB263" s="3" t="e">
        <f>#REF!*H263</f>
        <v>#REF!</v>
      </c>
    </row>
    <row r="264" spans="2:32" s="3" customFormat="1" x14ac:dyDescent="0.35">
      <c r="B264" s="5" t="s">
        <v>545</v>
      </c>
      <c r="C264" s="5">
        <v>2</v>
      </c>
      <c r="D264" s="5"/>
      <c r="E264" s="5">
        <v>2</v>
      </c>
      <c r="F264" s="9">
        <f>C264+D264-E264</f>
        <v>0</v>
      </c>
      <c r="G264" s="10">
        <v>0.75</v>
      </c>
      <c r="H264" s="11">
        <v>695</v>
      </c>
      <c r="I264" s="17">
        <v>1.2</v>
      </c>
      <c r="J264" s="17">
        <f>H264*I264</f>
        <v>834</v>
      </c>
      <c r="K264" s="17">
        <v>16</v>
      </c>
      <c r="L264" s="17">
        <v>8</v>
      </c>
      <c r="M264" s="17"/>
      <c r="N264" s="17" t="s">
        <v>688</v>
      </c>
      <c r="O264" s="10" t="s">
        <v>698</v>
      </c>
      <c r="P264" s="10" t="s">
        <v>553</v>
      </c>
      <c r="Q264" s="12">
        <f>(J264*0.8+250)*1.25</f>
        <v>1146.5</v>
      </c>
      <c r="R264" s="13">
        <f>J264*0.8*0.15/G264</f>
        <v>133.44</v>
      </c>
      <c r="S264" s="13">
        <f>J264*0.8*0.05/G264</f>
        <v>44.480000000000011</v>
      </c>
      <c r="T264" s="13">
        <f>J264*0.8*0.1/G264</f>
        <v>88.960000000000022</v>
      </c>
      <c r="U264" s="13">
        <f>J264*0.8*0.075/G264</f>
        <v>66.72</v>
      </c>
      <c r="V264" s="12">
        <f>(R264+65)*1.25+K264+M264*1.25</f>
        <v>264.05</v>
      </c>
      <c r="W264" s="12">
        <v>260</v>
      </c>
      <c r="X264" s="12">
        <f>(T264+52)*1.25+K264+M264*1.25</f>
        <v>192.20000000000005</v>
      </c>
      <c r="Y264" s="12">
        <f>(U264+41)*1.25+L264+M264*1.25</f>
        <v>142.65</v>
      </c>
      <c r="Z264" s="12">
        <f>(S264+30)*1.25+L264+M264*1.25</f>
        <v>101.10000000000002</v>
      </c>
      <c r="AA264"/>
      <c r="AB264" s="3" t="e">
        <f>#REF!*H264</f>
        <v>#REF!</v>
      </c>
    </row>
    <row r="265" spans="2:32" s="3" customFormat="1" x14ac:dyDescent="0.35">
      <c r="B265" s="5" t="s">
        <v>0</v>
      </c>
      <c r="C265" s="5">
        <v>1</v>
      </c>
      <c r="D265" s="5">
        <v>8</v>
      </c>
      <c r="E265" s="5">
        <v>6</v>
      </c>
      <c r="F265" s="9">
        <f>C265+D265-E265</f>
        <v>3</v>
      </c>
      <c r="G265" s="10">
        <v>0.75</v>
      </c>
      <c r="H265" s="11">
        <v>419</v>
      </c>
      <c r="I265" s="17">
        <v>1</v>
      </c>
      <c r="J265" s="17">
        <f>H265*I265</f>
        <v>419</v>
      </c>
      <c r="K265" s="17">
        <v>16</v>
      </c>
      <c r="L265" s="17">
        <v>8</v>
      </c>
      <c r="M265" s="17"/>
      <c r="N265" s="17" t="s">
        <v>688</v>
      </c>
      <c r="O265" s="10" t="s">
        <v>698</v>
      </c>
      <c r="P265" s="10" t="s">
        <v>307</v>
      </c>
      <c r="Q265" s="12">
        <f>(J265*0.8+250)*1.25</f>
        <v>731.5</v>
      </c>
      <c r="R265" s="13">
        <f>J265*0.8*0.15/G265</f>
        <v>67.040000000000006</v>
      </c>
      <c r="S265" s="13">
        <f>J265*0.8*0.05/G265</f>
        <v>22.346666666666668</v>
      </c>
      <c r="T265" s="13">
        <f>J265*0.8*0.1/G265</f>
        <v>44.693333333333335</v>
      </c>
      <c r="U265" s="13">
        <f>J265*0.8*0.075/G265</f>
        <v>33.520000000000003</v>
      </c>
      <c r="V265" s="12">
        <f>(R265+65)*1.25+K265+M265*1.25</f>
        <v>181.05</v>
      </c>
      <c r="W265" s="12">
        <v>180</v>
      </c>
      <c r="X265" s="12">
        <f>(T265+52)*1.25+K265+M265*1.25</f>
        <v>136.86666666666667</v>
      </c>
      <c r="Y265" s="12">
        <f>(U265+41)*1.25+L265+M265*1.25</f>
        <v>101.15</v>
      </c>
      <c r="Z265" s="12">
        <f>(S265+30)*1.25+L265+M265*1.25</f>
        <v>73.433333333333337</v>
      </c>
      <c r="AA265"/>
      <c r="AB265" s="3" t="e">
        <f>#REF!*H265</f>
        <v>#REF!</v>
      </c>
    </row>
    <row r="266" spans="2:32" s="3" customFormat="1" ht="13" x14ac:dyDescent="0.3">
      <c r="B266" s="5" t="s">
        <v>732</v>
      </c>
      <c r="C266" s="5"/>
      <c r="D266" s="5">
        <v>12</v>
      </c>
      <c r="E266" s="5">
        <v>10</v>
      </c>
      <c r="F266" s="9">
        <f>C266+D266-E266</f>
        <v>2</v>
      </c>
      <c r="G266" s="10">
        <v>0.75</v>
      </c>
      <c r="H266" s="11">
        <v>95</v>
      </c>
      <c r="I266" s="17">
        <v>1</v>
      </c>
      <c r="J266" s="17">
        <f>H266*I266</f>
        <v>95</v>
      </c>
      <c r="K266" s="17"/>
      <c r="L266" s="17"/>
      <c r="M266" s="17"/>
      <c r="N266" s="17" t="s">
        <v>688</v>
      </c>
      <c r="O266" s="10" t="s">
        <v>698</v>
      </c>
      <c r="P266" s="10" t="s">
        <v>767</v>
      </c>
      <c r="Q266" s="12">
        <f>(J266*0.8+250)*1.25</f>
        <v>407.5</v>
      </c>
      <c r="R266" s="13">
        <f>J266*0.8*0.15/G266</f>
        <v>15.200000000000001</v>
      </c>
      <c r="S266" s="13">
        <f>J266*0.8*0.05/G266</f>
        <v>5.0666666666666673</v>
      </c>
      <c r="T266" s="13">
        <f>J266*0.8*0.1/G266</f>
        <v>10.133333333333335</v>
      </c>
      <c r="U266" s="13">
        <f>J266*0.8*0.075/G266</f>
        <v>7.6000000000000005</v>
      </c>
      <c r="V266" s="12">
        <f>(R266+65)*1.25+K266+M266*1.25</f>
        <v>100.25</v>
      </c>
      <c r="W266" s="12">
        <v>110</v>
      </c>
      <c r="X266" s="12">
        <f>(T266+52)*1.25+K266+M266*1.25</f>
        <v>77.666666666666671</v>
      </c>
      <c r="Y266" s="12">
        <f>(U266+41)*1.25+L266+M266*1.25</f>
        <v>60.75</v>
      </c>
      <c r="Z266" s="12">
        <f>(S266+30)*1.25+L266+M266*1.25</f>
        <v>43.833333333333336</v>
      </c>
      <c r="AB266" s="3" t="e">
        <f>#REF!*H266</f>
        <v>#REF!</v>
      </c>
    </row>
    <row r="267" spans="2:32" s="3" customFormat="1" ht="13" x14ac:dyDescent="0.3">
      <c r="B267" s="5" t="s">
        <v>598</v>
      </c>
      <c r="C267" s="5">
        <v>2</v>
      </c>
      <c r="D267" s="5"/>
      <c r="E267" s="5">
        <v>1</v>
      </c>
      <c r="F267" s="9">
        <f>C267+D267-E267</f>
        <v>1</v>
      </c>
      <c r="G267" s="10">
        <v>0.75</v>
      </c>
      <c r="H267" s="11">
        <v>349</v>
      </c>
      <c r="I267" s="17">
        <v>1.2</v>
      </c>
      <c r="J267" s="17">
        <f>H267*I267</f>
        <v>418.8</v>
      </c>
      <c r="K267" s="17">
        <v>16</v>
      </c>
      <c r="L267" s="17">
        <v>8</v>
      </c>
      <c r="M267" s="17"/>
      <c r="N267" s="17" t="s">
        <v>700</v>
      </c>
      <c r="O267" s="10" t="s">
        <v>698</v>
      </c>
      <c r="P267" s="10"/>
      <c r="Q267" s="12">
        <f>(J267*0.8+250)*1.25</f>
        <v>731.3</v>
      </c>
      <c r="R267" s="13">
        <f>J267*0.8*0.15/G267</f>
        <v>67.007999999999996</v>
      </c>
      <c r="S267" s="13">
        <f>J267*0.8*0.05/G267</f>
        <v>22.336000000000002</v>
      </c>
      <c r="T267" s="13">
        <f>J267*0.8*0.1/G267</f>
        <v>44.672000000000004</v>
      </c>
      <c r="U267" s="13">
        <f>J267*0.8*0.075/G267</f>
        <v>33.503999999999998</v>
      </c>
      <c r="V267" s="12">
        <f>(R267+65)*1.25+K267+M267*1.25</f>
        <v>181.01</v>
      </c>
      <c r="W267" s="12">
        <v>180</v>
      </c>
      <c r="X267" s="12">
        <v>3</v>
      </c>
      <c r="Y267" s="12">
        <f>(U267+41)*1.25+L267+M267*1.25</f>
        <v>101.13</v>
      </c>
      <c r="Z267" s="12">
        <f>(S267+30)*1.25+L267+M267*1.25</f>
        <v>73.42</v>
      </c>
      <c r="AB267" s="3" t="e">
        <f>#REF!*H267</f>
        <v>#REF!</v>
      </c>
    </row>
    <row r="268" spans="2:32" s="3" customFormat="1" ht="13" x14ac:dyDescent="0.3">
      <c r="B268" s="5" t="s">
        <v>257</v>
      </c>
      <c r="C268" s="5">
        <v>2</v>
      </c>
      <c r="D268" s="5"/>
      <c r="E268" s="5"/>
      <c r="F268" s="9">
        <f>C268+D268-E268</f>
        <v>2</v>
      </c>
      <c r="G268" s="10">
        <v>0.75</v>
      </c>
      <c r="H268" s="11">
        <v>299</v>
      </c>
      <c r="I268" s="17">
        <v>1.2</v>
      </c>
      <c r="J268" s="17">
        <f>H268*I268</f>
        <v>358.8</v>
      </c>
      <c r="K268" s="17">
        <v>16</v>
      </c>
      <c r="L268" s="17">
        <v>8</v>
      </c>
      <c r="M268" s="17"/>
      <c r="N268" s="17" t="s">
        <v>688</v>
      </c>
      <c r="O268" s="10" t="s">
        <v>698</v>
      </c>
      <c r="P268" s="10" t="s">
        <v>499</v>
      </c>
      <c r="Q268" s="12">
        <f>(J268*0.8+250)*1.25</f>
        <v>671.3</v>
      </c>
      <c r="R268" s="13">
        <f>J268*0.8*0.15/G268</f>
        <v>57.408000000000008</v>
      </c>
      <c r="S268" s="13">
        <f>J268*0.8*0.05/G268</f>
        <v>19.136000000000003</v>
      </c>
      <c r="T268" s="13">
        <f>J268*0.8*0.1/G268</f>
        <v>38.272000000000006</v>
      </c>
      <c r="U268" s="13">
        <f>J268*0.8*0.075/G268</f>
        <v>28.704000000000004</v>
      </c>
      <c r="V268" s="12">
        <f>(R268+65)*1.25+K268+M268*1.25</f>
        <v>169.01000000000002</v>
      </c>
      <c r="W268" s="12">
        <v>180</v>
      </c>
      <c r="X268" s="12">
        <f>(T268+52)*1.25+K268+M268*1.25</f>
        <v>128.84</v>
      </c>
      <c r="Y268" s="12">
        <f>(U268+41)*1.25+L268+M268*1.25</f>
        <v>95.13000000000001</v>
      </c>
      <c r="Z268" s="12">
        <f>(S268+30)*1.25+L268+M268*1.25</f>
        <v>69.42</v>
      </c>
      <c r="AB268" s="3" t="e">
        <f>#REF!*H268</f>
        <v>#REF!</v>
      </c>
    </row>
    <row r="269" spans="2:32" s="3" customFormat="1" ht="13" x14ac:dyDescent="0.3">
      <c r="B269" s="5" t="s">
        <v>599</v>
      </c>
      <c r="C269" s="5">
        <v>6</v>
      </c>
      <c r="D269" s="5"/>
      <c r="E269" s="5"/>
      <c r="F269" s="9">
        <f>C269+D269-E269</f>
        <v>6</v>
      </c>
      <c r="G269" s="10">
        <v>0.75</v>
      </c>
      <c r="H269" s="11">
        <v>169</v>
      </c>
      <c r="I269" s="17">
        <v>1.2</v>
      </c>
      <c r="J269" s="17">
        <f>H269*I269</f>
        <v>202.79999999999998</v>
      </c>
      <c r="K269" s="17"/>
      <c r="L269" s="17"/>
      <c r="M269" s="17"/>
      <c r="N269" s="17" t="s">
        <v>688</v>
      </c>
      <c r="O269" s="10" t="s">
        <v>698</v>
      </c>
      <c r="P269" s="10"/>
      <c r="Q269" s="12">
        <f>(J269*0.8+250)*1.25</f>
        <v>515.29999999999995</v>
      </c>
      <c r="R269" s="13">
        <f>J269*0.8*0.15/G269</f>
        <v>32.448</v>
      </c>
      <c r="S269" s="13">
        <f>J269*0.8*0.05/G269</f>
        <v>10.816000000000001</v>
      </c>
      <c r="T269" s="13">
        <f>J269*0.8*0.1/G269</f>
        <v>21.632000000000001</v>
      </c>
      <c r="U269" s="13">
        <f>J269*0.8*0.075/G269</f>
        <v>16.224</v>
      </c>
      <c r="V269" s="12">
        <f>(R269+65)*1.25+K269+M269*1.25</f>
        <v>121.81</v>
      </c>
      <c r="W269" s="12">
        <v>130</v>
      </c>
      <c r="X269" s="12">
        <f>(T269+52)*1.25+K269+M269*1.25</f>
        <v>92.04</v>
      </c>
      <c r="Y269" s="12">
        <f>(U269+41)*1.25+L269+M269*1.25</f>
        <v>71.53</v>
      </c>
      <c r="Z269" s="12">
        <f>(S269+30)*1.25+L269+M269*1.25</f>
        <v>51.02</v>
      </c>
      <c r="AB269" s="3" t="e">
        <f>#REF!*H269</f>
        <v>#REF!</v>
      </c>
    </row>
    <row r="270" spans="2:32" s="3" customFormat="1" ht="13" x14ac:dyDescent="0.3">
      <c r="B270" s="6" t="s">
        <v>202</v>
      </c>
      <c r="C270" s="6">
        <v>1</v>
      </c>
      <c r="D270" s="6"/>
      <c r="E270" s="6"/>
      <c r="F270" s="9">
        <f>C270+D270-E270</f>
        <v>1</v>
      </c>
      <c r="G270" s="10">
        <v>0.75</v>
      </c>
      <c r="H270" s="11">
        <v>199</v>
      </c>
      <c r="I270" s="17">
        <v>1.2</v>
      </c>
      <c r="J270" s="17">
        <f>H270*I270</f>
        <v>238.79999999999998</v>
      </c>
      <c r="K270" s="17">
        <v>0</v>
      </c>
      <c r="L270" s="17">
        <v>0</v>
      </c>
      <c r="M270" s="17"/>
      <c r="N270" s="17" t="s">
        <v>688</v>
      </c>
      <c r="O270" s="10" t="s">
        <v>698</v>
      </c>
      <c r="P270" s="10" t="s">
        <v>322</v>
      </c>
      <c r="Q270" s="12">
        <f>(J270*0.8+250)*1.25</f>
        <v>551.29999999999995</v>
      </c>
      <c r="R270" s="13">
        <f>J270*0.8*0.15/G270</f>
        <v>38.207999999999998</v>
      </c>
      <c r="S270" s="13">
        <f>J270*0.8*0.05/G270</f>
        <v>12.735999999999999</v>
      </c>
      <c r="T270" s="13">
        <f>J270*0.8*0.1/G270</f>
        <v>25.471999999999998</v>
      </c>
      <c r="U270" s="13">
        <f>J270*0.8*0.075/G270</f>
        <v>19.103999999999999</v>
      </c>
      <c r="V270" s="12">
        <f>(R270+65)*1.25+K270+M270*1.25</f>
        <v>129.01</v>
      </c>
      <c r="W270" s="12">
        <v>130</v>
      </c>
      <c r="X270" s="12">
        <f>(T270+52)*1.25+K270+M270*1.25</f>
        <v>96.839999999999989</v>
      </c>
      <c r="Y270" s="12">
        <f>(U270+41)*1.25+L270+M270*1.25</f>
        <v>75.13</v>
      </c>
      <c r="Z270" s="12">
        <f>(S270+30)*1.25+L270+M270*1.25</f>
        <v>53.419999999999995</v>
      </c>
      <c r="AB270" s="3" t="e">
        <f>#REF!*H270</f>
        <v>#REF!</v>
      </c>
    </row>
    <row r="271" spans="2:32" s="3" customFormat="1" ht="13" x14ac:dyDescent="0.3">
      <c r="B271" s="5" t="s">
        <v>134</v>
      </c>
      <c r="C271" s="5">
        <v>2</v>
      </c>
      <c r="D271" s="5"/>
      <c r="E271" s="5"/>
      <c r="F271" s="9">
        <f>C271+D271-E271</f>
        <v>2</v>
      </c>
      <c r="G271" s="10">
        <v>0.75</v>
      </c>
      <c r="H271" s="11">
        <v>199</v>
      </c>
      <c r="I271" s="17">
        <v>1.2</v>
      </c>
      <c r="J271" s="17">
        <f>H271*I271</f>
        <v>238.79999999999998</v>
      </c>
      <c r="K271" s="17">
        <v>16</v>
      </c>
      <c r="L271" s="17">
        <v>8</v>
      </c>
      <c r="M271" s="17"/>
      <c r="N271" s="17" t="s">
        <v>688</v>
      </c>
      <c r="O271" s="10" t="s">
        <v>698</v>
      </c>
      <c r="P271" s="10" t="s">
        <v>500</v>
      </c>
      <c r="Q271" s="12">
        <f>(J271*0.8+250)*1.25</f>
        <v>551.29999999999995</v>
      </c>
      <c r="R271" s="13">
        <f>J271*0.8*0.15/G271</f>
        <v>38.207999999999998</v>
      </c>
      <c r="S271" s="13">
        <f>J271*0.8*0.05/G271</f>
        <v>12.735999999999999</v>
      </c>
      <c r="T271" s="13">
        <f>J271*0.8*0.1/G271</f>
        <v>25.471999999999998</v>
      </c>
      <c r="U271" s="13">
        <f>J271*0.8*0.075/G271</f>
        <v>19.103999999999999</v>
      </c>
      <c r="V271" s="12">
        <f>(R271+65)*1.25+K271+M271*1.25</f>
        <v>145.01</v>
      </c>
      <c r="W271" s="12">
        <v>160</v>
      </c>
      <c r="X271" s="12">
        <f>(T271+52)*1.25+K271+M271*1.25</f>
        <v>112.83999999999999</v>
      </c>
      <c r="Y271" s="12">
        <f>(U271+41)*1.25+L271+M271*1.25</f>
        <v>83.13</v>
      </c>
      <c r="Z271" s="12">
        <f>(S271+30)*1.25+L271+M271*1.25</f>
        <v>61.419999999999995</v>
      </c>
    </row>
    <row r="272" spans="2:32" s="3" customFormat="1" ht="13" x14ac:dyDescent="0.3">
      <c r="B272" s="5" t="s">
        <v>263</v>
      </c>
      <c r="C272" s="5">
        <v>1</v>
      </c>
      <c r="D272" s="5"/>
      <c r="E272" s="5"/>
      <c r="F272" s="9">
        <f>C272+D272-E272</f>
        <v>1</v>
      </c>
      <c r="G272" s="10">
        <v>0.75</v>
      </c>
      <c r="H272" s="11">
        <v>229</v>
      </c>
      <c r="I272" s="17">
        <v>1.2</v>
      </c>
      <c r="J272" s="17">
        <f>H272*I272</f>
        <v>274.8</v>
      </c>
      <c r="K272" s="17"/>
      <c r="L272" s="17"/>
      <c r="M272" s="17"/>
      <c r="N272" s="17" t="s">
        <v>688</v>
      </c>
      <c r="O272" s="10" t="s">
        <v>698</v>
      </c>
      <c r="P272" s="10" t="s">
        <v>661</v>
      </c>
      <c r="Q272" s="12">
        <f>(J272*0.8+250)*1.25</f>
        <v>587.30000000000007</v>
      </c>
      <c r="R272" s="13">
        <f>J272*0.8*0.15/G272</f>
        <v>43.968000000000011</v>
      </c>
      <c r="S272" s="13">
        <f>J272*0.8*0.05/G272</f>
        <v>14.656000000000004</v>
      </c>
      <c r="T272" s="13">
        <f>J272*0.8*0.1/G272</f>
        <v>29.312000000000008</v>
      </c>
      <c r="U272" s="13">
        <f>J272*0.8*0.075/G272</f>
        <v>21.984000000000005</v>
      </c>
      <c r="V272" s="12">
        <f>(R272+65)*1.25+K272+M272*1.25</f>
        <v>136.21000000000004</v>
      </c>
      <c r="W272" s="12">
        <v>140</v>
      </c>
      <c r="X272" s="12">
        <f>(T272+52)*1.25+K272+M272*1.25</f>
        <v>101.64000000000001</v>
      </c>
      <c r="Y272" s="12">
        <f>(U272+41)*1.25+L272+M272*1.25</f>
        <v>78.730000000000018</v>
      </c>
      <c r="Z272" s="12">
        <f>(S272+30)*1.25+L272+M272*1.25</f>
        <v>55.820000000000007</v>
      </c>
      <c r="AB272" s="3" t="e">
        <f>#REF!*H272</f>
        <v>#REF!</v>
      </c>
    </row>
    <row r="273" spans="2:28" s="3" customFormat="1" ht="13" x14ac:dyDescent="0.3">
      <c r="B273" s="5" t="s">
        <v>264</v>
      </c>
      <c r="C273" s="5">
        <v>1</v>
      </c>
      <c r="D273" s="5"/>
      <c r="E273" s="5">
        <v>1</v>
      </c>
      <c r="F273" s="9">
        <f>C273+D273-E273</f>
        <v>0</v>
      </c>
      <c r="G273" s="10">
        <v>0.75</v>
      </c>
      <c r="H273" s="11">
        <v>229</v>
      </c>
      <c r="I273" s="17">
        <v>1.2</v>
      </c>
      <c r="J273" s="17">
        <f>H273*I273</f>
        <v>274.8</v>
      </c>
      <c r="K273" s="17"/>
      <c r="L273" s="17"/>
      <c r="M273" s="17"/>
      <c r="N273" s="17" t="s">
        <v>688</v>
      </c>
      <c r="O273" s="10" t="s">
        <v>698</v>
      </c>
      <c r="P273" s="10" t="s">
        <v>662</v>
      </c>
      <c r="Q273" s="12">
        <f>(J273*0.8+250)*1.25</f>
        <v>587.30000000000007</v>
      </c>
      <c r="R273" s="13">
        <f>J273*0.8*0.15/G273</f>
        <v>43.968000000000011</v>
      </c>
      <c r="S273" s="13">
        <f>J273*0.8*0.05/G273</f>
        <v>14.656000000000004</v>
      </c>
      <c r="T273" s="13">
        <f>J273*0.8*0.1/G273</f>
        <v>29.312000000000008</v>
      </c>
      <c r="U273" s="13">
        <f>J273*0.8*0.075/G273</f>
        <v>21.984000000000005</v>
      </c>
      <c r="V273" s="12">
        <f>(R273+65)*1.25+K273+M273*1.25</f>
        <v>136.21000000000004</v>
      </c>
      <c r="W273" s="12">
        <v>140</v>
      </c>
      <c r="X273" s="12">
        <f>(T273+52)*1.25+K273+M273*1.25</f>
        <v>101.64000000000001</v>
      </c>
      <c r="Y273" s="12">
        <f>(U273+41)*1.25+L273+M273*1.25</f>
        <v>78.730000000000018</v>
      </c>
      <c r="Z273" s="12">
        <f>(S273+30)*1.25+L273+M273*1.25</f>
        <v>55.820000000000007</v>
      </c>
      <c r="AA273" s="28"/>
      <c r="AB273" s="28">
        <v>160</v>
      </c>
    </row>
    <row r="274" spans="2:28" s="3" customFormat="1" hidden="1" x14ac:dyDescent="0.35">
      <c r="B274" s="5" t="s">
        <v>73</v>
      </c>
      <c r="C274" s="5"/>
      <c r="D274" s="5"/>
      <c r="E274" s="5"/>
      <c r="F274" s="9">
        <f>C274+D274-E274</f>
        <v>0</v>
      </c>
      <c r="G274" s="10">
        <v>0.75</v>
      </c>
      <c r="H274" s="11">
        <v>119</v>
      </c>
      <c r="I274" s="17">
        <v>1.1000000000000001</v>
      </c>
      <c r="J274" s="17">
        <f>H274*I274</f>
        <v>130.9</v>
      </c>
      <c r="K274" s="17"/>
      <c r="L274" s="17"/>
      <c r="M274" s="17"/>
      <c r="N274" s="17"/>
      <c r="O274" s="10"/>
      <c r="P274" s="10"/>
      <c r="Q274" s="12">
        <f>(J274*0.8+250)*1.25</f>
        <v>443.40000000000003</v>
      </c>
      <c r="R274" s="13">
        <f>J274*0.8*0.15/G274</f>
        <v>20.944000000000003</v>
      </c>
      <c r="S274" s="13">
        <f>J274*0.8*0.05/G274</f>
        <v>6.9813333333333345</v>
      </c>
      <c r="T274" s="13">
        <f>J274*0.8*0.1/G274</f>
        <v>13.962666666666669</v>
      </c>
      <c r="U274" s="13">
        <f>J274*0.8*0.075/G274</f>
        <v>10.472000000000001</v>
      </c>
      <c r="V274" s="12">
        <f>(R274+65)*1.25+K274+M274*1.25</f>
        <v>107.43</v>
      </c>
      <c r="W274" s="12"/>
      <c r="X274" s="12">
        <f>(T274+52)*1.25+K274+M274*1.25</f>
        <v>82.453333333333333</v>
      </c>
      <c r="Y274" s="12">
        <f>(U274+41)*1.25+L274+M274*1.25</f>
        <v>64.34</v>
      </c>
      <c r="Z274" s="12">
        <f>(S274+30)*1.25+L274+M274*1.25</f>
        <v>46.226666666666667</v>
      </c>
      <c r="AA274" t="s">
        <v>89</v>
      </c>
      <c r="AB274" s="3" t="e">
        <f>#REF!*H274</f>
        <v>#REF!</v>
      </c>
    </row>
    <row r="275" spans="2:28" s="3" customFormat="1" hidden="1" x14ac:dyDescent="0.35">
      <c r="B275" s="5" t="s">
        <v>76</v>
      </c>
      <c r="C275" s="5"/>
      <c r="D275" s="5"/>
      <c r="E275" s="5"/>
      <c r="F275" s="9">
        <f>C275+D275-E275</f>
        <v>0</v>
      </c>
      <c r="G275" s="10">
        <v>0.75</v>
      </c>
      <c r="H275" s="11">
        <v>119</v>
      </c>
      <c r="I275" s="17">
        <v>1</v>
      </c>
      <c r="J275" s="17">
        <f>H275*I275</f>
        <v>119</v>
      </c>
      <c r="K275" s="17"/>
      <c r="L275" s="17"/>
      <c r="M275" s="17"/>
      <c r="N275" s="17"/>
      <c r="O275" s="10"/>
      <c r="P275" s="10"/>
      <c r="Q275" s="12">
        <f>(J275*0.8+250)*1.25</f>
        <v>431.5</v>
      </c>
      <c r="R275" s="13">
        <f>J275*0.8*0.15/G275</f>
        <v>19.04</v>
      </c>
      <c r="S275" s="13">
        <f>J275*0.8*0.05/G275</f>
        <v>6.3466666666666676</v>
      </c>
      <c r="T275" s="13">
        <f>J275*0.8*0.1/G275</f>
        <v>12.693333333333335</v>
      </c>
      <c r="U275" s="13">
        <f>J275*0.8*0.075/G275</f>
        <v>9.52</v>
      </c>
      <c r="V275" s="12">
        <f>(R275+65)*1.25+K275+M275*1.25</f>
        <v>105.04999999999998</v>
      </c>
      <c r="W275" s="12"/>
      <c r="X275" s="12">
        <f>(T275+52)*1.25+K275+M275*1.25</f>
        <v>80.86666666666666</v>
      </c>
      <c r="Y275" s="12">
        <f>(U275+41)*1.25+L275+M275*1.25</f>
        <v>63.149999999999991</v>
      </c>
      <c r="Z275" s="12">
        <f>(S275+30)*1.25+L275+M275*1.25</f>
        <v>45.43333333333333</v>
      </c>
      <c r="AA275" s="8"/>
      <c r="AB275" s="3" t="e">
        <f>#REF!*H275</f>
        <v>#REF!</v>
      </c>
    </row>
    <row r="276" spans="2:28" s="3" customFormat="1" ht="13" x14ac:dyDescent="0.3">
      <c r="B276" s="6" t="s">
        <v>838</v>
      </c>
      <c r="C276" s="6"/>
      <c r="D276" s="6">
        <v>3</v>
      </c>
      <c r="E276" s="6">
        <v>1</v>
      </c>
      <c r="F276" s="9">
        <f>C276+D276-E276</f>
        <v>2</v>
      </c>
      <c r="G276" s="10">
        <v>0.75</v>
      </c>
      <c r="H276" s="11">
        <v>229</v>
      </c>
      <c r="I276" s="17">
        <v>1.2</v>
      </c>
      <c r="J276" s="17">
        <f>H276*I276</f>
        <v>274.8</v>
      </c>
      <c r="K276" s="17"/>
      <c r="L276" s="17"/>
      <c r="M276" s="17"/>
      <c r="N276" s="17" t="s">
        <v>700</v>
      </c>
      <c r="O276" s="10" t="s">
        <v>698</v>
      </c>
      <c r="P276" s="10"/>
      <c r="Q276" s="12">
        <f>(J276*0.8+250)*1.25</f>
        <v>587.30000000000007</v>
      </c>
      <c r="R276" s="13">
        <f>J276*0.8*0.15/G276</f>
        <v>43.968000000000011</v>
      </c>
      <c r="S276" s="13">
        <f>J276*0.8*0.05/G276</f>
        <v>14.656000000000004</v>
      </c>
      <c r="T276" s="13">
        <f>J276*0.8*0.1/G276</f>
        <v>29.312000000000008</v>
      </c>
      <c r="U276" s="13">
        <f>J276*0.8*0.075/G276</f>
        <v>21.984000000000005</v>
      </c>
      <c r="V276" s="12">
        <f>(R276+65)*1.25+K276+M276*1.25</f>
        <v>136.21000000000004</v>
      </c>
      <c r="W276" s="12">
        <v>140</v>
      </c>
      <c r="X276" s="12">
        <f>(T276+52)*1.25+K276+M276*1.25</f>
        <v>101.64000000000001</v>
      </c>
      <c r="Y276" s="12">
        <f>(U276+41)*1.25+L276+M276*1.25</f>
        <v>78.730000000000018</v>
      </c>
      <c r="Z276" s="12">
        <f>(S276+30)*1.25+L276+M276*1.25</f>
        <v>55.820000000000007</v>
      </c>
      <c r="AB276" s="3" t="e">
        <f>#REF!*H276</f>
        <v>#REF!</v>
      </c>
    </row>
    <row r="277" spans="2:28" s="3" customFormat="1" ht="13" x14ac:dyDescent="0.3">
      <c r="B277" s="5" t="s">
        <v>143</v>
      </c>
      <c r="C277" s="5">
        <v>1</v>
      </c>
      <c r="D277" s="5"/>
      <c r="E277" s="5"/>
      <c r="F277" s="9">
        <f>C277+D277-E277</f>
        <v>1</v>
      </c>
      <c r="G277" s="10">
        <v>0.75</v>
      </c>
      <c r="H277" s="11">
        <v>159</v>
      </c>
      <c r="I277" s="17">
        <v>1.1000000000000001</v>
      </c>
      <c r="J277" s="17">
        <f>H277*I277</f>
        <v>174.9</v>
      </c>
      <c r="K277" s="17"/>
      <c r="L277" s="17"/>
      <c r="M277" s="17"/>
      <c r="N277" s="17" t="s">
        <v>700</v>
      </c>
      <c r="O277" s="10" t="s">
        <v>698</v>
      </c>
      <c r="P277" s="10" t="s">
        <v>332</v>
      </c>
      <c r="Q277" s="12">
        <f>(J277*0.8+250)*1.25</f>
        <v>487.40000000000003</v>
      </c>
      <c r="R277" s="13">
        <f>J277*0.8*0.15/G277</f>
        <v>27.984000000000005</v>
      </c>
      <c r="S277" s="13">
        <f>J277*0.8*0.05/G277</f>
        <v>9.3280000000000012</v>
      </c>
      <c r="T277" s="13">
        <f>J277*0.8*0.1/G277</f>
        <v>18.656000000000002</v>
      </c>
      <c r="U277" s="13">
        <f>J277*0.8*0.075/G277</f>
        <v>13.992000000000003</v>
      </c>
      <c r="V277" s="12">
        <f>(R277+65)*1.25+K277+M277*1.25</f>
        <v>116.23000000000002</v>
      </c>
      <c r="W277" s="12">
        <v>120</v>
      </c>
      <c r="X277" s="12">
        <f>(T277+52)*1.25+K277+M277*1.25</f>
        <v>88.320000000000007</v>
      </c>
      <c r="Y277" s="12">
        <f>(U277+41)*1.25+L277+M277*1.25</f>
        <v>68.740000000000009</v>
      </c>
      <c r="Z277" s="12">
        <f>(S277+30)*1.25+L277+M277*1.25</f>
        <v>49.160000000000004</v>
      </c>
      <c r="AB277" s="3" t="e">
        <f>#REF!*H277</f>
        <v>#REF!</v>
      </c>
    </row>
    <row r="278" spans="2:28" s="3" customFormat="1" ht="13" x14ac:dyDescent="0.3">
      <c r="B278" s="5" t="s">
        <v>844</v>
      </c>
      <c r="C278" s="5"/>
      <c r="D278" s="5">
        <v>2</v>
      </c>
      <c r="E278" s="5"/>
      <c r="F278" s="9">
        <f>C278+D278-E278</f>
        <v>2</v>
      </c>
      <c r="G278" s="10">
        <v>0.75</v>
      </c>
      <c r="H278" s="11">
        <v>159</v>
      </c>
      <c r="I278" s="17">
        <v>1.1000000000000001</v>
      </c>
      <c r="J278" s="17">
        <f>H278*I278</f>
        <v>174.9</v>
      </c>
      <c r="K278" s="17"/>
      <c r="L278" s="17"/>
      <c r="M278" s="17"/>
      <c r="N278" s="17" t="s">
        <v>700</v>
      </c>
      <c r="O278" s="10" t="s">
        <v>870</v>
      </c>
      <c r="P278" s="10"/>
      <c r="Q278" s="12">
        <f>(J278*0.8+250)*1.25</f>
        <v>487.40000000000003</v>
      </c>
      <c r="R278" s="13">
        <f>J278*0.8*0.15/G278</f>
        <v>27.984000000000005</v>
      </c>
      <c r="S278" s="13">
        <f>J278*0.8*0.05/G278</f>
        <v>9.3280000000000012</v>
      </c>
      <c r="T278" s="13">
        <f>J278*0.8*0.1/G278</f>
        <v>18.656000000000002</v>
      </c>
      <c r="U278" s="13">
        <f>J278*0.8*0.075/G278</f>
        <v>13.992000000000003</v>
      </c>
      <c r="V278" s="12">
        <f>(R278+65)*1.25+K278+M278*1.25</f>
        <v>116.23000000000002</v>
      </c>
      <c r="W278" s="12">
        <v>130</v>
      </c>
      <c r="X278" s="12">
        <f>(T278+52)*1.25+K278+M278*1.25</f>
        <v>88.320000000000007</v>
      </c>
      <c r="Y278" s="12">
        <f>(U278+41)*1.25+L278+M278*1.25</f>
        <v>68.740000000000009</v>
      </c>
      <c r="Z278" s="12">
        <f>(S278+30)*1.25+L278+M278*1.25</f>
        <v>49.160000000000004</v>
      </c>
      <c r="AB278" s="3" t="e">
        <f>#REF!*H278</f>
        <v>#REF!</v>
      </c>
    </row>
    <row r="279" spans="2:28" s="3" customFormat="1" ht="13" x14ac:dyDescent="0.3">
      <c r="B279" s="6" t="s">
        <v>481</v>
      </c>
      <c r="C279" s="6">
        <v>1</v>
      </c>
      <c r="D279" s="6"/>
      <c r="E279" s="6"/>
      <c r="F279" s="9">
        <f>C279+D279-E279</f>
        <v>1</v>
      </c>
      <c r="G279" s="10">
        <v>0.75</v>
      </c>
      <c r="H279" s="11">
        <v>299</v>
      </c>
      <c r="I279" s="17">
        <v>1.2</v>
      </c>
      <c r="J279" s="17">
        <f>H279*I279</f>
        <v>358.8</v>
      </c>
      <c r="K279" s="17">
        <v>16</v>
      </c>
      <c r="L279" s="17">
        <v>8</v>
      </c>
      <c r="M279" s="17"/>
      <c r="N279" s="17" t="s">
        <v>688</v>
      </c>
      <c r="O279" s="10" t="s">
        <v>698</v>
      </c>
      <c r="P279" s="10" t="s">
        <v>508</v>
      </c>
      <c r="Q279" s="12">
        <f>(J279*0.8+250)*1.25</f>
        <v>671.3</v>
      </c>
      <c r="R279" s="13">
        <f>J279*0.8*0.15/G279</f>
        <v>57.408000000000008</v>
      </c>
      <c r="S279" s="13">
        <f>J279*0.8*0.05/G279</f>
        <v>19.136000000000003</v>
      </c>
      <c r="T279" s="13">
        <f>J279*0.8*0.1/G279</f>
        <v>38.272000000000006</v>
      </c>
      <c r="U279" s="13">
        <f>J279*0.8*0.075/G279</f>
        <v>28.704000000000004</v>
      </c>
      <c r="V279" s="12">
        <f>(R279+65)*1.25+K279+M279*1.25</f>
        <v>169.01000000000002</v>
      </c>
      <c r="W279" s="12">
        <v>180</v>
      </c>
      <c r="X279" s="12">
        <f>(T279+52)*1.25+K279+M279*1.25</f>
        <v>128.84</v>
      </c>
      <c r="Y279" s="12">
        <f>(U279+41)*1.25+L279+M279*1.25</f>
        <v>95.13000000000001</v>
      </c>
      <c r="Z279" s="12">
        <f>(S279+30)*1.25+L279+M279*1.25</f>
        <v>69.42</v>
      </c>
      <c r="AB279" s="3" t="e">
        <f>#REF!*H279</f>
        <v>#REF!</v>
      </c>
    </row>
    <row r="280" spans="2:28" s="3" customFormat="1" ht="13" x14ac:dyDescent="0.3">
      <c r="B280" s="5" t="s">
        <v>712</v>
      </c>
      <c r="C280" s="5"/>
      <c r="D280" s="5">
        <v>6</v>
      </c>
      <c r="E280" s="5">
        <v>1</v>
      </c>
      <c r="F280" s="9">
        <f>C280+D280-E280</f>
        <v>5</v>
      </c>
      <c r="G280" s="10">
        <v>0.75</v>
      </c>
      <c r="H280" s="11">
        <v>119</v>
      </c>
      <c r="I280" s="17">
        <v>1.2</v>
      </c>
      <c r="J280" s="17">
        <f>H280*I280</f>
        <v>142.79999999999998</v>
      </c>
      <c r="K280" s="17"/>
      <c r="L280" s="17"/>
      <c r="M280" s="17"/>
      <c r="N280" s="17" t="s">
        <v>688</v>
      </c>
      <c r="O280" s="10" t="s">
        <v>698</v>
      </c>
      <c r="P280" s="10"/>
      <c r="Q280" s="12">
        <f>(J280*0.8+250)*1.25</f>
        <v>455.3</v>
      </c>
      <c r="R280" s="13">
        <f>J280*0.8*0.15/G280</f>
        <v>22.847999999999999</v>
      </c>
      <c r="S280" s="13">
        <f>J280*0.8*0.05/G280</f>
        <v>7.6159999999999997</v>
      </c>
      <c r="T280" s="13">
        <f>J280*0.8*0.1/G280</f>
        <v>15.231999999999999</v>
      </c>
      <c r="U280" s="13">
        <f>J280*0.8*0.075/G280</f>
        <v>11.423999999999999</v>
      </c>
      <c r="V280" s="12">
        <f>(R280+65)*1.25+K280+M280*1.25</f>
        <v>109.81</v>
      </c>
      <c r="W280" s="12">
        <v>120</v>
      </c>
      <c r="X280" s="12">
        <f>(T280+52)*1.25+K280+M280*1.25</f>
        <v>84.039999999999992</v>
      </c>
      <c r="Y280" s="12">
        <f>(U280+41)*1.25+L280+M280*1.25</f>
        <v>65.53</v>
      </c>
      <c r="Z280" s="12">
        <f>(S280+30)*1.25+L280+M280*1.25</f>
        <v>47.019999999999996</v>
      </c>
    </row>
    <row r="281" spans="2:28" s="3" customFormat="1" ht="13" x14ac:dyDescent="0.3">
      <c r="B281" s="5" t="s">
        <v>739</v>
      </c>
      <c r="C281" s="5"/>
      <c r="D281" s="5">
        <v>12</v>
      </c>
      <c r="E281" s="5">
        <v>6</v>
      </c>
      <c r="F281" s="9">
        <f>C281+D281-E281</f>
        <v>6</v>
      </c>
      <c r="G281" s="10">
        <v>0.75</v>
      </c>
      <c r="H281" s="11">
        <v>180</v>
      </c>
      <c r="I281" s="17">
        <v>1.2</v>
      </c>
      <c r="J281" s="17">
        <f>H281*I281</f>
        <v>216</v>
      </c>
      <c r="K281" s="17"/>
      <c r="L281" s="17"/>
      <c r="M281" s="17"/>
      <c r="N281" s="17" t="s">
        <v>688</v>
      </c>
      <c r="O281" s="10" t="s">
        <v>698</v>
      </c>
      <c r="P281" s="10"/>
      <c r="Q281" s="12">
        <f>(J281*0.8+250)*1.25</f>
        <v>528.5</v>
      </c>
      <c r="R281" s="13">
        <f>J281*0.8*0.15/G281</f>
        <v>34.56</v>
      </c>
      <c r="S281" s="13">
        <f>J281*0.8*0.05/G281</f>
        <v>11.520000000000001</v>
      </c>
      <c r="T281" s="13">
        <f>J281*0.8*0.1/G281</f>
        <v>23.040000000000003</v>
      </c>
      <c r="U281" s="13">
        <f>J281*0.8*0.075/G281</f>
        <v>17.28</v>
      </c>
      <c r="V281" s="12">
        <f>(R281+65)*1.25+K281+M281*1.25</f>
        <v>124.45</v>
      </c>
      <c r="W281" s="12">
        <v>140</v>
      </c>
      <c r="X281" s="12">
        <f>(T281+52)*1.25+K281+M281*1.25</f>
        <v>93.800000000000011</v>
      </c>
      <c r="Y281" s="12">
        <f>(U281+41)*1.25+L281+M281*1.25</f>
        <v>72.849999999999994</v>
      </c>
      <c r="Z281" s="12">
        <f>(S281+30)*1.25+L281+M281*1.25</f>
        <v>51.900000000000006</v>
      </c>
    </row>
    <row r="282" spans="2:28" s="3" customFormat="1" hidden="1" x14ac:dyDescent="0.35">
      <c r="B282" s="5" t="s">
        <v>129</v>
      </c>
      <c r="C282" s="5"/>
      <c r="D282" s="5"/>
      <c r="E282" s="5"/>
      <c r="F282" s="9">
        <f>C282+D282-E282</f>
        <v>0</v>
      </c>
      <c r="G282" s="10">
        <v>0.75</v>
      </c>
      <c r="H282" s="11">
        <f>1.2*399</f>
        <v>478.79999999999995</v>
      </c>
      <c r="I282" s="17">
        <v>1.2</v>
      </c>
      <c r="J282" s="17">
        <f>H282*I282</f>
        <v>574.55999999999995</v>
      </c>
      <c r="K282" s="17">
        <v>16</v>
      </c>
      <c r="L282" s="17">
        <v>8</v>
      </c>
      <c r="M282" s="17"/>
      <c r="N282" s="17"/>
      <c r="O282" s="10"/>
      <c r="P282" s="10"/>
      <c r="Q282" s="12">
        <f>(J282*0.8+250)*1.25</f>
        <v>887.06</v>
      </c>
      <c r="R282" s="13">
        <f>J282*0.8*0.15/G282</f>
        <v>91.929599999999994</v>
      </c>
      <c r="S282" s="13">
        <f>J282*0.8*0.05/G282</f>
        <v>30.643199999999997</v>
      </c>
      <c r="T282" s="13">
        <f>J282*0.8*0.1/G282</f>
        <v>61.286399999999993</v>
      </c>
      <c r="U282" s="13">
        <f>J282*0.8*0.075/G282</f>
        <v>45.964799999999997</v>
      </c>
      <c r="V282" s="12">
        <f>(R282+65)*1.25+K282+M282*1.25</f>
        <v>212.16199999999998</v>
      </c>
      <c r="W282" s="12"/>
      <c r="X282" s="12">
        <f>(T282+52)*1.25+K282+M282*1.25</f>
        <v>157.60799999999998</v>
      </c>
      <c r="Y282" s="12">
        <f>(U282+41)*1.25+L282+M282*1.25</f>
        <v>116.70599999999999</v>
      </c>
      <c r="Z282" s="12">
        <f>(S282+30)*1.25+L282+M282*1.25</f>
        <v>83.803999999999988</v>
      </c>
      <c r="AA282" s="8"/>
      <c r="AB282" s="3" t="e">
        <f>#REF!*H282</f>
        <v>#REF!</v>
      </c>
    </row>
    <row r="283" spans="2:28" s="3" customFormat="1" ht="13" x14ac:dyDescent="0.3">
      <c r="B283" s="5" t="s">
        <v>270</v>
      </c>
      <c r="C283" s="5">
        <v>2</v>
      </c>
      <c r="D283" s="5"/>
      <c r="E283" s="5">
        <v>2</v>
      </c>
      <c r="F283" s="9">
        <f>C283+D283-E283</f>
        <v>0</v>
      </c>
      <c r="G283" s="10">
        <v>0.75</v>
      </c>
      <c r="H283" s="11">
        <v>229</v>
      </c>
      <c r="I283" s="17">
        <v>1.2</v>
      </c>
      <c r="J283" s="17">
        <f>H283*I283</f>
        <v>274.8</v>
      </c>
      <c r="K283" s="17"/>
      <c r="L283" s="17"/>
      <c r="M283" s="17"/>
      <c r="N283" s="17" t="s">
        <v>688</v>
      </c>
      <c r="O283" s="10" t="s">
        <v>698</v>
      </c>
      <c r="P283" s="10" t="s">
        <v>397</v>
      </c>
      <c r="Q283" s="12">
        <f>(J283*0.8+250)*1.25</f>
        <v>587.30000000000007</v>
      </c>
      <c r="R283" s="13">
        <f>J283*0.8*0.15/G283</f>
        <v>43.968000000000011</v>
      </c>
      <c r="S283" s="13">
        <f>J283*0.8*0.05/G283</f>
        <v>14.656000000000004</v>
      </c>
      <c r="T283" s="13">
        <f>J283*0.8*0.1/G283</f>
        <v>29.312000000000008</v>
      </c>
      <c r="U283" s="13">
        <f>J283*0.8*0.075/G283</f>
        <v>21.984000000000005</v>
      </c>
      <c r="V283" s="12">
        <f>(R283+65)*1.25+K283+M283*1.25</f>
        <v>136.21000000000004</v>
      </c>
      <c r="W283" s="12">
        <v>140</v>
      </c>
      <c r="X283" s="12">
        <f>(T283+52)*1.25+K283+M283*1.25</f>
        <v>101.64000000000001</v>
      </c>
      <c r="Y283" s="12">
        <f>(U283+41)*1.25+L283+M283*1.25</f>
        <v>78.730000000000018</v>
      </c>
      <c r="Z283" s="12">
        <f>(S283+30)*1.25+L283+M283*1.25</f>
        <v>55.820000000000007</v>
      </c>
      <c r="AB283" s="3" t="e">
        <f>#REF!*H283</f>
        <v>#REF!</v>
      </c>
    </row>
    <row r="284" spans="2:28" s="3" customFormat="1" ht="13" x14ac:dyDescent="0.3">
      <c r="B284" s="5" t="s">
        <v>7</v>
      </c>
      <c r="C284" s="5">
        <v>2</v>
      </c>
      <c r="D284" s="5"/>
      <c r="E284" s="5">
        <v>1</v>
      </c>
      <c r="F284" s="9">
        <f>C284+D284-E284</f>
        <v>1</v>
      </c>
      <c r="G284" s="10">
        <v>0.75</v>
      </c>
      <c r="H284" s="11">
        <v>249</v>
      </c>
      <c r="I284" s="17">
        <v>1.1000000000000001</v>
      </c>
      <c r="J284" s="17">
        <f>H284*I284</f>
        <v>273.90000000000003</v>
      </c>
      <c r="K284" s="17"/>
      <c r="L284" s="17"/>
      <c r="M284" s="17"/>
      <c r="N284" s="17" t="s">
        <v>688</v>
      </c>
      <c r="O284" s="10" t="s">
        <v>698</v>
      </c>
      <c r="P284" s="10" t="s">
        <v>398</v>
      </c>
      <c r="Q284" s="12">
        <f>(J284*0.8+250)*1.25</f>
        <v>586.4</v>
      </c>
      <c r="R284" s="13">
        <f>J284*0.8*0.15/G284</f>
        <v>43.824000000000005</v>
      </c>
      <c r="S284" s="13">
        <f>J284*0.8*0.05/G284</f>
        <v>14.608000000000004</v>
      </c>
      <c r="T284" s="13">
        <f>J284*0.8*0.1/G284</f>
        <v>29.216000000000008</v>
      </c>
      <c r="U284" s="13">
        <f>J284*0.8*0.075/G284</f>
        <v>21.912000000000003</v>
      </c>
      <c r="V284" s="12">
        <f>(R284+65)*1.25+K284+M284*1.25</f>
        <v>136.03000000000003</v>
      </c>
      <c r="W284" s="12">
        <v>140</v>
      </c>
      <c r="X284" s="12">
        <f>(T284+52)*1.25+K284+M284*1.25</f>
        <v>101.52000000000001</v>
      </c>
      <c r="Y284" s="12">
        <f>(U284+41)*1.25+L284+M284*1.25</f>
        <v>78.640000000000015</v>
      </c>
      <c r="Z284" s="12">
        <f>(S284+30)*1.25+L284+M284*1.25</f>
        <v>55.760000000000005</v>
      </c>
      <c r="AB284" s="3" t="e">
        <f>#REF!*H284</f>
        <v>#REF!</v>
      </c>
    </row>
    <row r="285" spans="2:28" s="3" customFormat="1" ht="13" x14ac:dyDescent="0.3">
      <c r="B285" s="6" t="s">
        <v>814</v>
      </c>
      <c r="C285" s="6"/>
      <c r="D285" s="6">
        <v>2</v>
      </c>
      <c r="E285" s="6"/>
      <c r="F285" s="9">
        <f>C285+D285-E285</f>
        <v>2</v>
      </c>
      <c r="G285" s="10">
        <v>0.75</v>
      </c>
      <c r="H285" s="11">
        <v>199</v>
      </c>
      <c r="I285" s="17">
        <v>1.1000000000000001</v>
      </c>
      <c r="J285" s="17">
        <f>H285*I285</f>
        <v>218.9</v>
      </c>
      <c r="K285" s="17"/>
      <c r="L285" s="17"/>
      <c r="M285" s="17"/>
      <c r="N285" s="17" t="s">
        <v>700</v>
      </c>
      <c r="O285" s="10" t="s">
        <v>870</v>
      </c>
      <c r="P285" s="10"/>
      <c r="Q285" s="12">
        <f>(J285*0.8+250)*1.25</f>
        <v>531.4</v>
      </c>
      <c r="R285" s="13">
        <f>J285*0.8*0.15/G285</f>
        <v>35.024000000000001</v>
      </c>
      <c r="S285" s="13">
        <f>J285*0.8*0.05/G285</f>
        <v>11.674666666666667</v>
      </c>
      <c r="T285" s="13">
        <f>J285*0.8*0.1/G285</f>
        <v>23.349333333333334</v>
      </c>
      <c r="U285" s="13">
        <f>J285*0.8*0.075/G285</f>
        <v>17.512</v>
      </c>
      <c r="V285" s="12">
        <f>(R285+65)*1.25+K285+M285*1.25</f>
        <v>125.03</v>
      </c>
      <c r="W285" s="12">
        <v>130</v>
      </c>
      <c r="X285" s="12">
        <f>(T285+52)*1.25+K285+M285*1.25</f>
        <v>94.186666666666667</v>
      </c>
      <c r="Y285" s="12">
        <f>(U285+41)*1.25+L285+M285*1.25</f>
        <v>73.14</v>
      </c>
      <c r="Z285" s="12">
        <f>(S285+30)*1.25+L285+M285*1.25</f>
        <v>52.093333333333334</v>
      </c>
      <c r="AB285" s="3" t="e">
        <f>#REF!*H285</f>
        <v>#REF!</v>
      </c>
    </row>
    <row r="286" spans="2:28" s="3" customFormat="1" ht="13" x14ac:dyDescent="0.3">
      <c r="B286" s="5" t="s">
        <v>478</v>
      </c>
      <c r="C286" s="5">
        <v>2</v>
      </c>
      <c r="D286" s="5"/>
      <c r="E286" s="5"/>
      <c r="F286" s="9">
        <f>C286+D286-E286</f>
        <v>2</v>
      </c>
      <c r="G286" s="10">
        <v>0.75</v>
      </c>
      <c r="H286" s="11">
        <v>499</v>
      </c>
      <c r="I286" s="17">
        <v>1.2</v>
      </c>
      <c r="J286" s="17">
        <f>H286*I286</f>
        <v>598.79999999999995</v>
      </c>
      <c r="K286" s="17">
        <v>16</v>
      </c>
      <c r="L286" s="17">
        <v>8</v>
      </c>
      <c r="M286" s="17"/>
      <c r="N286" s="17" t="s">
        <v>688</v>
      </c>
      <c r="O286" s="10" t="s">
        <v>698</v>
      </c>
      <c r="P286" s="10" t="s">
        <v>518</v>
      </c>
      <c r="Q286" s="12">
        <f>(J286*0.8+250)*1.25</f>
        <v>911.3</v>
      </c>
      <c r="R286" s="13">
        <f>J286*0.8*0.15/G286</f>
        <v>95.807999999999993</v>
      </c>
      <c r="S286" s="13">
        <f>J286*0.8*0.05/G286</f>
        <v>31.935999999999996</v>
      </c>
      <c r="T286" s="13">
        <f>J286*0.8*0.1/G286</f>
        <v>63.871999999999993</v>
      </c>
      <c r="U286" s="13">
        <f>J286*0.8*0.075/G286</f>
        <v>47.903999999999996</v>
      </c>
      <c r="V286" s="12">
        <f>(R286+65)*1.25+K286+M286*1.25</f>
        <v>217.01</v>
      </c>
      <c r="W286" s="12">
        <v>220</v>
      </c>
      <c r="X286" s="12">
        <f>(T286+52)*1.25+K286+M286*1.25</f>
        <v>160.83999999999997</v>
      </c>
      <c r="Y286" s="12">
        <f>(U286+41)*1.25+L286+M286*1.25</f>
        <v>119.13</v>
      </c>
      <c r="Z286" s="12">
        <f>(S286+30)*1.25+L286+M286*1.25</f>
        <v>85.419999999999987</v>
      </c>
      <c r="AB286" s="3" t="e">
        <f>#REF!*H286</f>
        <v>#REF!</v>
      </c>
    </row>
    <row r="287" spans="2:28" s="3" customFormat="1" ht="13" x14ac:dyDescent="0.3">
      <c r="B287" s="5" t="s">
        <v>839</v>
      </c>
      <c r="C287" s="5"/>
      <c r="D287" s="5">
        <v>2</v>
      </c>
      <c r="E287" s="5"/>
      <c r="F287" s="9">
        <f>C287+D287-E287</f>
        <v>2</v>
      </c>
      <c r="G287" s="10">
        <v>0.75</v>
      </c>
      <c r="H287" s="11">
        <v>299</v>
      </c>
      <c r="I287" s="17">
        <v>1.2</v>
      </c>
      <c r="J287" s="17">
        <f>H287*I287</f>
        <v>358.8</v>
      </c>
      <c r="K287" s="17">
        <v>16</v>
      </c>
      <c r="L287" s="17">
        <v>8</v>
      </c>
      <c r="M287" s="17"/>
      <c r="N287" s="17" t="s">
        <v>700</v>
      </c>
      <c r="O287" s="10" t="s">
        <v>879</v>
      </c>
      <c r="P287" s="10"/>
      <c r="Q287" s="12">
        <f>(J287*0.8+250)*1.25</f>
        <v>671.3</v>
      </c>
      <c r="R287" s="13">
        <f>J287*0.8*0.15/G287</f>
        <v>57.408000000000008</v>
      </c>
      <c r="S287" s="13">
        <f>J287*0.8*0.05/G287</f>
        <v>19.136000000000003</v>
      </c>
      <c r="T287" s="13">
        <f>J287*0.8*0.1/G287</f>
        <v>38.272000000000006</v>
      </c>
      <c r="U287" s="13">
        <f>J287*0.8*0.075/G287</f>
        <v>28.704000000000004</v>
      </c>
      <c r="V287" s="12">
        <f>(R287+65)*1.25+K287+M287*1.25</f>
        <v>169.01000000000002</v>
      </c>
      <c r="W287" s="12">
        <v>170</v>
      </c>
      <c r="X287" s="12">
        <f>(T287+52)*1.25+K287+M287*1.25</f>
        <v>128.84</v>
      </c>
      <c r="Y287" s="12">
        <f>(U287+41)*1.25+L287+M287*1.25</f>
        <v>95.13000000000001</v>
      </c>
      <c r="Z287" s="12">
        <f>(S287+30)*1.25+L287+M287*1.25</f>
        <v>69.42</v>
      </c>
      <c r="AB287" s="3" t="e">
        <f>#REF!*H287</f>
        <v>#REF!</v>
      </c>
    </row>
    <row r="288" spans="2:28" s="3" customFormat="1" hidden="1" x14ac:dyDescent="0.35">
      <c r="B288" s="5" t="s">
        <v>90</v>
      </c>
      <c r="C288" s="5"/>
      <c r="D288" s="5"/>
      <c r="E288" s="5"/>
      <c r="F288" s="9">
        <f>C288+D288-E288</f>
        <v>0</v>
      </c>
      <c r="G288" s="10">
        <v>0.75</v>
      </c>
      <c r="H288" s="11">
        <v>199</v>
      </c>
      <c r="I288" s="17">
        <v>1.2</v>
      </c>
      <c r="J288" s="17">
        <f>H288*I288</f>
        <v>238.79999999999998</v>
      </c>
      <c r="K288" s="17">
        <v>16</v>
      </c>
      <c r="L288" s="17">
        <v>8</v>
      </c>
      <c r="M288" s="17"/>
      <c r="N288" s="17"/>
      <c r="O288" s="10"/>
      <c r="P288" s="10"/>
      <c r="Q288" s="12">
        <f>(J288*0.8+250)*1.25</f>
        <v>551.29999999999995</v>
      </c>
      <c r="R288" s="13">
        <f>J288*0.8*0.15/G288</f>
        <v>38.207999999999998</v>
      </c>
      <c r="S288" s="13">
        <f>J288*0.8*0.05/G288</f>
        <v>12.735999999999999</v>
      </c>
      <c r="T288" s="13">
        <f>J288*0.8*0.1/G288</f>
        <v>25.471999999999998</v>
      </c>
      <c r="U288" s="13">
        <f>J288*0.8*0.075/G288</f>
        <v>19.103999999999999</v>
      </c>
      <c r="V288" s="12">
        <f>(R288+65)*1.25+K288+M288*1.25</f>
        <v>145.01</v>
      </c>
      <c r="W288" s="12">
        <v>110</v>
      </c>
      <c r="X288" s="12">
        <f>(T288+52)*1.25+K288+M288*1.25</f>
        <v>112.83999999999999</v>
      </c>
      <c r="Y288" s="12">
        <f>(U288+41)*1.25+L288+M288*1.25</f>
        <v>83.13</v>
      </c>
      <c r="Z288" s="12">
        <f>(S288+30)*1.25+L288+M288*1.25</f>
        <v>61.419999999999995</v>
      </c>
      <c r="AA288" s="8"/>
      <c r="AB288" s="3" t="e">
        <f>#REF!*H288</f>
        <v>#REF!</v>
      </c>
    </row>
    <row r="289" spans="2:28" s="3" customFormat="1" x14ac:dyDescent="0.35">
      <c r="B289" s="6" t="s">
        <v>793</v>
      </c>
      <c r="C289" s="6"/>
      <c r="D289" s="6">
        <v>2</v>
      </c>
      <c r="E289" s="6"/>
      <c r="F289" s="9">
        <f>C289+D289-E289</f>
        <v>2</v>
      </c>
      <c r="G289" s="10">
        <v>0.75</v>
      </c>
      <c r="H289" s="11">
        <v>249</v>
      </c>
      <c r="I289" s="17">
        <v>1.2</v>
      </c>
      <c r="J289" s="17">
        <f>H289*I289</f>
        <v>298.8</v>
      </c>
      <c r="K289" s="17"/>
      <c r="L289" s="17"/>
      <c r="M289" s="17"/>
      <c r="N289" s="17" t="s">
        <v>700</v>
      </c>
      <c r="O289" s="10" t="s">
        <v>879</v>
      </c>
      <c r="P289" s="10"/>
      <c r="Q289" s="12">
        <f>(J289*0.8+250)*1.25</f>
        <v>611.30000000000007</v>
      </c>
      <c r="R289" s="13">
        <f>J289*0.8*0.15/G289</f>
        <v>47.808</v>
      </c>
      <c r="S289" s="13">
        <f>J289*0.8*0.05/G289</f>
        <v>15.936000000000002</v>
      </c>
      <c r="T289" s="13">
        <f>J289*0.8*0.1/G289</f>
        <v>31.872000000000003</v>
      </c>
      <c r="U289" s="13">
        <f>J289*0.8*0.075/G289</f>
        <v>23.904</v>
      </c>
      <c r="V289" s="12">
        <f>(R289+65)*1.25+K289+M289*1.25</f>
        <v>141.01</v>
      </c>
      <c r="W289" s="12">
        <v>150</v>
      </c>
      <c r="X289" s="12">
        <f>(T289+52)*1.25+K289+M289*1.25</f>
        <v>104.84</v>
      </c>
      <c r="Y289" s="12">
        <f>(U289+41)*1.25+L289+M289*1.25</f>
        <v>81.13</v>
      </c>
      <c r="Z289" s="12">
        <f>(S289+30)*1.25+L289+M289*1.25</f>
        <v>57.42</v>
      </c>
      <c r="AA289" s="8"/>
    </row>
    <row r="290" spans="2:28" s="3" customFormat="1" ht="13" x14ac:dyDescent="0.3">
      <c r="B290" s="6" t="s">
        <v>535</v>
      </c>
      <c r="C290" s="6"/>
      <c r="D290" s="6">
        <v>3</v>
      </c>
      <c r="E290" s="6">
        <v>3</v>
      </c>
      <c r="F290" s="9">
        <f>C290+D290-E290</f>
        <v>0</v>
      </c>
      <c r="G290" s="10">
        <v>0.75</v>
      </c>
      <c r="H290" s="11">
        <v>149</v>
      </c>
      <c r="I290" s="17">
        <v>1.1000000000000001</v>
      </c>
      <c r="J290" s="17">
        <f>H290*I290</f>
        <v>163.9</v>
      </c>
      <c r="K290" s="17"/>
      <c r="L290" s="17"/>
      <c r="M290" s="17"/>
      <c r="N290" s="17" t="s">
        <v>688</v>
      </c>
      <c r="O290" s="10" t="s">
        <v>698</v>
      </c>
      <c r="P290" s="10" t="s">
        <v>570</v>
      </c>
      <c r="Q290" s="12">
        <f>(J290*0.8+250)*1.25</f>
        <v>476.4</v>
      </c>
      <c r="R290" s="13">
        <f>J290*0.8*0.15/G290</f>
        <v>26.224</v>
      </c>
      <c r="S290" s="13">
        <f>J290*0.8*0.05/G290</f>
        <v>8.7413333333333352</v>
      </c>
      <c r="T290" s="13">
        <f>J290*0.8*0.1/G290</f>
        <v>17.48266666666667</v>
      </c>
      <c r="U290" s="13">
        <f>J290*0.8*0.075/G290</f>
        <v>13.112</v>
      </c>
      <c r="V290" s="12">
        <f>(R290+65)*1.25+K290+M290*1.25</f>
        <v>114.03</v>
      </c>
      <c r="W290" s="12">
        <v>120</v>
      </c>
      <c r="X290" s="12">
        <f>(T290+52)*1.25+K290+M290*1.25</f>
        <v>86.853333333333339</v>
      </c>
      <c r="Y290" s="12">
        <f>(U290+41)*1.25+L290+M290*1.25</f>
        <v>67.64</v>
      </c>
      <c r="Z290" s="12">
        <f>(S290+30)*1.25+L290+M290*1.25</f>
        <v>48.426666666666669</v>
      </c>
      <c r="AB290" s="3" t="e">
        <f>#REF!*H290</f>
        <v>#REF!</v>
      </c>
    </row>
    <row r="291" spans="2:28" s="3" customFormat="1" ht="13" x14ac:dyDescent="0.3">
      <c r="B291" s="6" t="s">
        <v>552</v>
      </c>
      <c r="C291" s="6">
        <v>2</v>
      </c>
      <c r="D291" s="6"/>
      <c r="E291" s="6"/>
      <c r="F291" s="9">
        <f>C291+D291-E291</f>
        <v>2</v>
      </c>
      <c r="G291" s="10">
        <v>0.75</v>
      </c>
      <c r="H291" s="11">
        <v>189</v>
      </c>
      <c r="I291" s="17">
        <v>1.2</v>
      </c>
      <c r="J291" s="17">
        <f>H291*I291</f>
        <v>226.79999999999998</v>
      </c>
      <c r="K291" s="17"/>
      <c r="L291" s="17"/>
      <c r="M291" s="17"/>
      <c r="N291" s="17" t="s">
        <v>688</v>
      </c>
      <c r="O291" s="10" t="s">
        <v>698</v>
      </c>
      <c r="P291" s="10" t="s">
        <v>671</v>
      </c>
      <c r="Q291" s="12">
        <f>(J291*0.8+250)*1.25</f>
        <v>539.29999999999995</v>
      </c>
      <c r="R291" s="13">
        <f>J291*0.8*0.15/G291</f>
        <v>36.287999999999997</v>
      </c>
      <c r="S291" s="13">
        <f>J291*0.8*0.05/G291</f>
        <v>12.096000000000002</v>
      </c>
      <c r="T291" s="13">
        <f>J291*0.8*0.1/G291</f>
        <v>24.192000000000004</v>
      </c>
      <c r="U291" s="13">
        <f>J291*0.8*0.075/G291</f>
        <v>18.143999999999998</v>
      </c>
      <c r="V291" s="12">
        <f>(R291+65)*1.25+K291+M291*1.25</f>
        <v>126.61</v>
      </c>
      <c r="W291" s="12">
        <v>130</v>
      </c>
      <c r="X291" s="12">
        <f>(T291+52)*1.25+K291+M291*1.25</f>
        <v>95.240000000000009</v>
      </c>
      <c r="Y291" s="12">
        <f>(U291+41)*1.25+L291+M291*1.25</f>
        <v>73.929999999999993</v>
      </c>
      <c r="Z291" s="12">
        <f>(S291+30)*1.25+L291+M291*1.25</f>
        <v>52.620000000000005</v>
      </c>
    </row>
    <row r="292" spans="2:28" s="3" customFormat="1" x14ac:dyDescent="0.35">
      <c r="B292" s="5" t="s">
        <v>69</v>
      </c>
      <c r="C292" s="5">
        <v>2</v>
      </c>
      <c r="D292" s="5"/>
      <c r="E292" s="5"/>
      <c r="F292" s="9">
        <f>C292+D292-E292</f>
        <v>2</v>
      </c>
      <c r="G292" s="10">
        <v>0.75</v>
      </c>
      <c r="H292" s="11">
        <v>112</v>
      </c>
      <c r="I292" s="17">
        <v>1.2</v>
      </c>
      <c r="J292" s="17">
        <f>H292*I292</f>
        <v>134.4</v>
      </c>
      <c r="K292" s="17"/>
      <c r="L292" s="17"/>
      <c r="M292" s="17"/>
      <c r="N292" s="17" t="s">
        <v>688</v>
      </c>
      <c r="O292" s="10" t="s">
        <v>698</v>
      </c>
      <c r="P292" s="10" t="s">
        <v>433</v>
      </c>
      <c r="Q292" s="12">
        <f>(J292*0.8+250)*1.25</f>
        <v>446.9</v>
      </c>
      <c r="R292" s="13">
        <f>J292*0.8*0.15/G292</f>
        <v>21.504000000000001</v>
      </c>
      <c r="S292" s="13">
        <f>J292*0.8*0.05/G292</f>
        <v>7.1680000000000019</v>
      </c>
      <c r="T292" s="13">
        <f>J292*0.8*0.1/G292</f>
        <v>14.336000000000004</v>
      </c>
      <c r="U292" s="13">
        <f>J292*0.8*0.075/G292</f>
        <v>10.752000000000001</v>
      </c>
      <c r="V292" s="12">
        <f>(R292+65)*1.25+K292+M292*1.25</f>
        <v>108.13000000000001</v>
      </c>
      <c r="W292" s="12">
        <v>110</v>
      </c>
      <c r="X292" s="12">
        <f>(T292+52)*1.25+K292+M292*1.25</f>
        <v>82.92</v>
      </c>
      <c r="Y292" s="12">
        <f>(U292+41)*1.25+L292+M292*1.25</f>
        <v>64.69</v>
      </c>
      <c r="Z292" s="12">
        <f>(S292+30)*1.25+L292+M292*1.25</f>
        <v>46.46</v>
      </c>
      <c r="AA292" t="s">
        <v>1</v>
      </c>
      <c r="AB292" s="3" t="e">
        <f>#REF!*H292</f>
        <v>#REF!</v>
      </c>
    </row>
    <row r="293" spans="2:28" s="3" customFormat="1" ht="13" x14ac:dyDescent="0.3">
      <c r="B293" s="5" t="s">
        <v>68</v>
      </c>
      <c r="C293" s="5"/>
      <c r="D293" s="5"/>
      <c r="E293" s="5"/>
      <c r="F293" s="9">
        <f>C293+D293-E293</f>
        <v>0</v>
      </c>
      <c r="G293" s="10">
        <v>0.75</v>
      </c>
      <c r="H293" s="11">
        <v>124</v>
      </c>
      <c r="I293" s="17">
        <v>1.2</v>
      </c>
      <c r="J293" s="17">
        <f>H293*I293</f>
        <v>148.79999999999998</v>
      </c>
      <c r="K293" s="17"/>
      <c r="L293" s="17"/>
      <c r="M293" s="17"/>
      <c r="N293" s="17" t="s">
        <v>688</v>
      </c>
      <c r="O293" s="10" t="s">
        <v>698</v>
      </c>
      <c r="P293" s="10" t="s">
        <v>434</v>
      </c>
      <c r="Q293" s="12">
        <f>(J293*0.8+250)*1.25</f>
        <v>461.29999999999995</v>
      </c>
      <c r="R293" s="13">
        <f>J293*0.8*0.15/G293</f>
        <v>23.807999999999996</v>
      </c>
      <c r="S293" s="13">
        <f>J293*0.8*0.05/G293</f>
        <v>7.9359999999999999</v>
      </c>
      <c r="T293" s="13">
        <f>J293*0.8*0.1/G293</f>
        <v>15.872</v>
      </c>
      <c r="U293" s="13">
        <f>J293*0.8*0.075/G293</f>
        <v>11.903999999999998</v>
      </c>
      <c r="V293" s="12">
        <f>(R293+65)*1.25+K293+M293*1.25</f>
        <v>111.00999999999999</v>
      </c>
      <c r="W293" s="12">
        <v>120</v>
      </c>
      <c r="X293" s="12">
        <f>(T293+52)*1.25+K293+M293*1.25</f>
        <v>84.84</v>
      </c>
      <c r="Y293" s="12">
        <f>(U293+41)*1.25+L293+M293*1.25</f>
        <v>66.13</v>
      </c>
      <c r="Z293" s="12">
        <f>(S293+30)*1.25+L293+M293*1.25</f>
        <v>47.42</v>
      </c>
      <c r="AB293" s="3" t="e">
        <f>#REF!*H293</f>
        <v>#REF!</v>
      </c>
    </row>
    <row r="294" spans="2:28" s="3" customFormat="1" x14ac:dyDescent="0.35">
      <c r="B294" s="5" t="s">
        <v>259</v>
      </c>
      <c r="C294" s="5">
        <v>2</v>
      </c>
      <c r="D294" s="5"/>
      <c r="E294" s="5"/>
      <c r="F294" s="9">
        <f>C294+D294-E294</f>
        <v>2</v>
      </c>
      <c r="G294" s="10">
        <v>0.75</v>
      </c>
      <c r="H294" s="11">
        <v>399</v>
      </c>
      <c r="I294" s="17">
        <v>1.2</v>
      </c>
      <c r="J294" s="17">
        <f>H294*I294</f>
        <v>478.79999999999995</v>
      </c>
      <c r="K294" s="17">
        <v>16</v>
      </c>
      <c r="L294" s="17">
        <v>8</v>
      </c>
      <c r="M294" s="17"/>
      <c r="N294" s="17" t="s">
        <v>688</v>
      </c>
      <c r="O294" s="10" t="s">
        <v>702</v>
      </c>
      <c r="P294" s="10" t="s">
        <v>285</v>
      </c>
      <c r="Q294" s="12">
        <f>(J294*0.8+250)*1.25</f>
        <v>791.3</v>
      </c>
      <c r="R294" s="13">
        <f>J294*0.8*0.15/G294</f>
        <v>76.60799999999999</v>
      </c>
      <c r="S294" s="13">
        <f>J294*0.8*0.05/G294</f>
        <v>25.535999999999998</v>
      </c>
      <c r="T294" s="13">
        <f>J294*0.8*0.1/G294</f>
        <v>51.071999999999996</v>
      </c>
      <c r="U294" s="13">
        <f>J294*0.8*0.075/G294</f>
        <v>38.303999999999995</v>
      </c>
      <c r="V294" s="12">
        <f>(R294+65)*1.25+K294+M294*1.25</f>
        <v>193.01</v>
      </c>
      <c r="W294" s="12">
        <v>200</v>
      </c>
      <c r="X294" s="12">
        <f>(T294+52)*1.25+K294+M294*1.25</f>
        <v>144.84</v>
      </c>
      <c r="Y294" s="12">
        <f>(U294+41)*1.25+L294+M294*1.25</f>
        <v>107.13</v>
      </c>
      <c r="Z294" s="12">
        <f>(S294+30)*1.25+L294+M294*1.25</f>
        <v>77.42</v>
      </c>
      <c r="AA294"/>
      <c r="AB294" s="3" t="e">
        <f>#REF!*H294</f>
        <v>#REF!</v>
      </c>
    </row>
    <row r="295" spans="2:28" s="3" customFormat="1" ht="13" x14ac:dyDescent="0.3">
      <c r="B295" s="6" t="s">
        <v>639</v>
      </c>
      <c r="C295" s="6">
        <v>2</v>
      </c>
      <c r="D295" s="6"/>
      <c r="E295" s="6">
        <v>1</v>
      </c>
      <c r="F295" s="9">
        <f>C295+D295-E295</f>
        <v>1</v>
      </c>
      <c r="G295" s="10">
        <v>0.75</v>
      </c>
      <c r="H295" s="11">
        <v>429</v>
      </c>
      <c r="I295" s="17">
        <v>1.2</v>
      </c>
      <c r="J295" s="17">
        <f>H295*I295</f>
        <v>514.79999999999995</v>
      </c>
      <c r="K295" s="17">
        <v>16</v>
      </c>
      <c r="L295" s="17">
        <v>8</v>
      </c>
      <c r="M295" s="17"/>
      <c r="N295" s="17" t="s">
        <v>688</v>
      </c>
      <c r="O295" s="10" t="s">
        <v>702</v>
      </c>
      <c r="P295" s="10"/>
      <c r="Q295" s="12">
        <f>(J295*0.8+250)*1.25</f>
        <v>827.3</v>
      </c>
      <c r="R295" s="13">
        <f>J295*0.8*0.15/G295</f>
        <v>82.367999999999995</v>
      </c>
      <c r="S295" s="13">
        <f>J295*0.8*0.05/G295</f>
        <v>27.456</v>
      </c>
      <c r="T295" s="13">
        <f>J295*0.8*0.1/G295</f>
        <v>54.911999999999999</v>
      </c>
      <c r="U295" s="13">
        <f>J295*0.8*0.075/G295</f>
        <v>41.183999999999997</v>
      </c>
      <c r="V295" s="12">
        <f>(R295+65)*1.25+K295+M295*1.25</f>
        <v>200.20999999999998</v>
      </c>
      <c r="W295" s="12">
        <v>200</v>
      </c>
      <c r="X295" s="12">
        <f>(T295+52)*1.25+K295+M295*1.25</f>
        <v>149.64000000000001</v>
      </c>
      <c r="Y295" s="12">
        <f>(U295+41)*1.25+L295+M295*1.25</f>
        <v>110.72999999999999</v>
      </c>
      <c r="Z295" s="12">
        <f>(S295+30)*1.25+L295+M295*1.25</f>
        <v>79.820000000000007</v>
      </c>
      <c r="AB295" s="3" t="e">
        <f>#REF!*H295</f>
        <v>#REF!</v>
      </c>
    </row>
    <row r="296" spans="2:28" s="3" customFormat="1" x14ac:dyDescent="0.35">
      <c r="B296" s="6" t="s">
        <v>258</v>
      </c>
      <c r="C296" s="6">
        <v>4</v>
      </c>
      <c r="D296" s="6"/>
      <c r="E296" s="6">
        <v>3</v>
      </c>
      <c r="F296" s="9">
        <f>C296+D296-E296</f>
        <v>1</v>
      </c>
      <c r="G296" s="10">
        <v>0.75</v>
      </c>
      <c r="H296" s="11">
        <v>159</v>
      </c>
      <c r="I296" s="17">
        <v>1.2</v>
      </c>
      <c r="J296" s="17">
        <f>H296*I296</f>
        <v>190.79999999999998</v>
      </c>
      <c r="K296" s="17">
        <v>0</v>
      </c>
      <c r="L296" s="17">
        <v>0</v>
      </c>
      <c r="M296" s="17"/>
      <c r="N296" s="17" t="s">
        <v>688</v>
      </c>
      <c r="O296" s="10" t="s">
        <v>702</v>
      </c>
      <c r="P296" s="10" t="s">
        <v>286</v>
      </c>
      <c r="Q296" s="12">
        <f>(J296*0.8+250)*1.25</f>
        <v>503.29999999999995</v>
      </c>
      <c r="R296" s="13">
        <f>J296*0.8*0.15/G296</f>
        <v>30.527999999999995</v>
      </c>
      <c r="S296" s="13">
        <f>J296*0.8*0.05/G296</f>
        <v>10.176</v>
      </c>
      <c r="T296" s="13">
        <f>J296*0.8*0.1/G296</f>
        <v>20.352</v>
      </c>
      <c r="U296" s="13">
        <f>J296*0.8*0.075/G296</f>
        <v>15.263999999999998</v>
      </c>
      <c r="V296" s="12">
        <f>(R296+65)*1.25+K296+M296*1.25</f>
        <v>119.41</v>
      </c>
      <c r="W296" s="12">
        <v>120</v>
      </c>
      <c r="X296" s="12">
        <f>(T296+52)*1.25+K296+M296*1.25</f>
        <v>90.44</v>
      </c>
      <c r="Y296" s="12">
        <f>(U296+41)*1.25+L296+M296*1.25</f>
        <v>70.33</v>
      </c>
      <c r="Z296" s="12">
        <f>(S296+30)*1.25+L296+M296*1.25</f>
        <v>50.22</v>
      </c>
      <c r="AA296"/>
      <c r="AB296" s="3" t="e">
        <f>#REF!*H296</f>
        <v>#REF!</v>
      </c>
    </row>
    <row r="297" spans="2:28" s="3" customFormat="1" x14ac:dyDescent="0.35">
      <c r="B297" s="5" t="s">
        <v>542</v>
      </c>
      <c r="C297" s="5"/>
      <c r="D297" s="5"/>
      <c r="E297" s="5"/>
      <c r="F297" s="9">
        <f>C297+D297-E297</f>
        <v>0</v>
      </c>
      <c r="G297" s="10">
        <v>0.75</v>
      </c>
      <c r="H297" s="11">
        <v>285</v>
      </c>
      <c r="I297" s="17">
        <v>1.2</v>
      </c>
      <c r="J297" s="17">
        <f>H297*I297</f>
        <v>342</v>
      </c>
      <c r="K297" s="17">
        <v>16</v>
      </c>
      <c r="L297" s="17">
        <v>8</v>
      </c>
      <c r="M297" s="17"/>
      <c r="N297" s="17" t="s">
        <v>688</v>
      </c>
      <c r="O297" s="10" t="s">
        <v>702</v>
      </c>
      <c r="P297" s="10" t="s">
        <v>563</v>
      </c>
      <c r="Q297" s="12">
        <f>(J297*0.8+250)*1.25</f>
        <v>654.5</v>
      </c>
      <c r="R297" s="13">
        <f>J297*0.8*0.15/G297</f>
        <v>54.72</v>
      </c>
      <c r="S297" s="13">
        <f>J297*0.8*0.05/G297</f>
        <v>18.240000000000002</v>
      </c>
      <c r="T297" s="13">
        <f>J297*0.8*0.1/G297</f>
        <v>36.480000000000004</v>
      </c>
      <c r="U297" s="13">
        <f>J297*0.8*0.075/G297</f>
        <v>27.36</v>
      </c>
      <c r="V297" s="12">
        <f>(R297+65)*1.25+K297+M297*1.25</f>
        <v>165.65</v>
      </c>
      <c r="W297" s="12">
        <v>180</v>
      </c>
      <c r="X297" s="12">
        <f>(T297+52)*1.25+K297+M297*1.25</f>
        <v>126.60000000000001</v>
      </c>
      <c r="Y297" s="12">
        <f>(U297+41)*1.25+L297+M297*1.25</f>
        <v>93.45</v>
      </c>
      <c r="Z297" s="12">
        <f>(S297+30)*1.25+L297+M297*1.25</f>
        <v>68.300000000000011</v>
      </c>
      <c r="AA297"/>
      <c r="AB297" s="3" t="e">
        <f>#REF!*H297</f>
        <v>#REF!</v>
      </c>
    </row>
    <row r="298" spans="2:28" s="3" customFormat="1" ht="13" x14ac:dyDescent="0.3">
      <c r="B298" s="6" t="s">
        <v>207</v>
      </c>
      <c r="C298" s="6">
        <v>2</v>
      </c>
      <c r="D298" s="6"/>
      <c r="E298" s="6"/>
      <c r="F298" s="9">
        <f>C298+D298-E298</f>
        <v>2</v>
      </c>
      <c r="G298" s="10">
        <v>0.75</v>
      </c>
      <c r="H298" s="11">
        <v>209</v>
      </c>
      <c r="I298" s="17">
        <v>1.2</v>
      </c>
      <c r="J298" s="17">
        <f>H298*I298</f>
        <v>250.79999999999998</v>
      </c>
      <c r="K298" s="17">
        <v>0</v>
      </c>
      <c r="L298" s="17">
        <v>0</v>
      </c>
      <c r="M298" s="17"/>
      <c r="N298" s="17" t="s">
        <v>688</v>
      </c>
      <c r="O298" s="10" t="s">
        <v>702</v>
      </c>
      <c r="P298" s="10" t="s">
        <v>293</v>
      </c>
      <c r="Q298" s="12">
        <f>(J298*0.8+250)*1.25</f>
        <v>563.29999999999995</v>
      </c>
      <c r="R298" s="13">
        <f>J298*0.8*0.15/G298</f>
        <v>40.127999999999993</v>
      </c>
      <c r="S298" s="13">
        <f>J298*0.8*0.05/G298</f>
        <v>13.375999999999999</v>
      </c>
      <c r="T298" s="13">
        <f>J298*0.8*0.1/G298</f>
        <v>26.751999999999999</v>
      </c>
      <c r="U298" s="13">
        <f>J298*0.8*0.075/G298</f>
        <v>20.063999999999997</v>
      </c>
      <c r="V298" s="12">
        <f>(R298+65)*1.25+K298+M298*1.25</f>
        <v>131.40999999999997</v>
      </c>
      <c r="W298" s="12">
        <v>140</v>
      </c>
      <c r="X298" s="12">
        <f>(T298+52)*1.25+K298+M298*1.25</f>
        <v>98.44</v>
      </c>
      <c r="Y298" s="12">
        <f>(U298+41)*1.25+L298+M298*1.25</f>
        <v>76.329999999999984</v>
      </c>
      <c r="Z298" s="12">
        <f>(S298+30)*1.25+L298+M298*1.25</f>
        <v>54.22</v>
      </c>
      <c r="AB298" s="3" t="e">
        <f>#REF!*H298</f>
        <v>#REF!</v>
      </c>
    </row>
    <row r="299" spans="2:28" s="3" customFormat="1" x14ac:dyDescent="0.35">
      <c r="B299" s="5" t="s">
        <v>253</v>
      </c>
      <c r="C299" s="5">
        <v>1</v>
      </c>
      <c r="D299" s="5"/>
      <c r="E299" s="5"/>
      <c r="F299" s="9">
        <f>C299+D299-E299</f>
        <v>1</v>
      </c>
      <c r="G299" s="10">
        <v>0.75</v>
      </c>
      <c r="H299" s="11">
        <v>259</v>
      </c>
      <c r="I299" s="17">
        <v>1.1000000000000001</v>
      </c>
      <c r="J299" s="17">
        <f>H299*I299</f>
        <v>284.90000000000003</v>
      </c>
      <c r="K299" s="17">
        <v>16</v>
      </c>
      <c r="L299" s="17">
        <v>8</v>
      </c>
      <c r="M299" s="17"/>
      <c r="N299" s="17" t="s">
        <v>688</v>
      </c>
      <c r="O299" s="10" t="s">
        <v>702</v>
      </c>
      <c r="P299" s="10" t="s">
        <v>299</v>
      </c>
      <c r="Q299" s="12">
        <f>(J299*0.8+250)*1.25</f>
        <v>597.40000000000009</v>
      </c>
      <c r="R299" s="13">
        <f>J299*0.8*0.15/G299</f>
        <v>45.584000000000003</v>
      </c>
      <c r="S299" s="13">
        <f>J299*0.8*0.05/G299</f>
        <v>15.19466666666667</v>
      </c>
      <c r="T299" s="13">
        <f>J299*0.8*0.1/G299</f>
        <v>30.38933333333334</v>
      </c>
      <c r="U299" s="13">
        <f>J299*0.8*0.075/G299</f>
        <v>22.792000000000002</v>
      </c>
      <c r="V299" s="12">
        <f>(R299+65)*1.25+K299+M299*1.25</f>
        <v>154.23000000000002</v>
      </c>
      <c r="W299" s="12">
        <v>160</v>
      </c>
      <c r="X299" s="12">
        <f>(T299+52)*1.25+K299+M299*1.25</f>
        <v>118.98666666666668</v>
      </c>
      <c r="Y299" s="12">
        <f>(U299+41)*1.25+L299+M299*1.25</f>
        <v>87.740000000000009</v>
      </c>
      <c r="Z299" s="12">
        <f>(S299+30)*1.25+L299+M299*1.25</f>
        <v>64.493333333333339</v>
      </c>
      <c r="AA299" t="s">
        <v>1</v>
      </c>
      <c r="AB299" s="3" t="e">
        <f>#REF!*H299</f>
        <v>#REF!</v>
      </c>
    </row>
    <row r="300" spans="2:28" s="3" customFormat="1" x14ac:dyDescent="0.35">
      <c r="B300" s="5" t="s">
        <v>635</v>
      </c>
      <c r="C300" s="5">
        <v>2</v>
      </c>
      <c r="D300" s="5"/>
      <c r="E300" s="5"/>
      <c r="F300" s="9">
        <f>C300+D300-E300</f>
        <v>2</v>
      </c>
      <c r="G300" s="10">
        <v>0.75</v>
      </c>
      <c r="H300" s="11">
        <v>184</v>
      </c>
      <c r="I300" s="17">
        <v>1.2</v>
      </c>
      <c r="J300" s="17">
        <f>H300*I300</f>
        <v>220.79999999999998</v>
      </c>
      <c r="K300" s="17"/>
      <c r="L300" s="17"/>
      <c r="M300" s="17"/>
      <c r="N300" s="17" t="s">
        <v>688</v>
      </c>
      <c r="O300" s="10" t="s">
        <v>702</v>
      </c>
      <c r="P300" s="10"/>
      <c r="Q300" s="12">
        <f>(J300*0.8+250)*1.25</f>
        <v>533.29999999999995</v>
      </c>
      <c r="R300" s="13">
        <f>J300*0.8*0.15/G300</f>
        <v>35.327999999999996</v>
      </c>
      <c r="S300" s="13">
        <f>J300*0.8*0.05/G300</f>
        <v>11.775999999999998</v>
      </c>
      <c r="T300" s="13">
        <f>J300*0.8*0.1/G300</f>
        <v>23.551999999999996</v>
      </c>
      <c r="U300" s="13">
        <f>J300*0.8*0.075/G300</f>
        <v>17.663999999999998</v>
      </c>
      <c r="V300" s="12">
        <f>(R300+65)*1.25+K300+M300*1.25</f>
        <v>125.41</v>
      </c>
      <c r="W300" s="12">
        <v>130</v>
      </c>
      <c r="X300" s="12">
        <f>(T300+52)*1.25+K300+M300*1.25</f>
        <v>94.44</v>
      </c>
      <c r="Y300" s="12">
        <f>(U300+41)*1.25+L300+M300*1.25</f>
        <v>73.33</v>
      </c>
      <c r="Z300" s="12">
        <f>(S300+30)*1.25+L300+M300*1.25</f>
        <v>52.22</v>
      </c>
      <c r="AA300"/>
      <c r="AB300" s="3" t="e">
        <f>#REF!*H300</f>
        <v>#REF!</v>
      </c>
    </row>
    <row r="301" spans="2:28" s="3" customFormat="1" ht="13" x14ac:dyDescent="0.3">
      <c r="B301" s="5" t="s">
        <v>489</v>
      </c>
      <c r="C301" s="5">
        <v>2</v>
      </c>
      <c r="D301" s="5"/>
      <c r="E301" s="5"/>
      <c r="F301" s="9">
        <f>C301+D301-E301</f>
        <v>2</v>
      </c>
      <c r="G301" s="10">
        <v>0.75</v>
      </c>
      <c r="H301" s="11">
        <v>239</v>
      </c>
      <c r="I301" s="17">
        <v>1.2</v>
      </c>
      <c r="J301" s="17">
        <f>H301*I301</f>
        <v>286.8</v>
      </c>
      <c r="K301" s="17"/>
      <c r="L301" s="17"/>
      <c r="M301" s="17"/>
      <c r="N301" s="17" t="s">
        <v>688</v>
      </c>
      <c r="O301" s="10" t="s">
        <v>702</v>
      </c>
      <c r="P301" s="10" t="s">
        <v>497</v>
      </c>
      <c r="Q301" s="12">
        <f>(J301*0.8+250)*1.25</f>
        <v>599.30000000000007</v>
      </c>
      <c r="R301" s="13">
        <f>J301*0.8*0.15/G301</f>
        <v>45.888000000000005</v>
      </c>
      <c r="S301" s="13">
        <f>J301*0.8*0.05/G301</f>
        <v>15.296000000000001</v>
      </c>
      <c r="T301" s="13">
        <f>J301*0.8*0.1/G301</f>
        <v>30.592000000000002</v>
      </c>
      <c r="U301" s="13">
        <f>J301*0.8*0.075/G301</f>
        <v>22.944000000000003</v>
      </c>
      <c r="V301" s="12">
        <f>(R301+65)*1.25+K301+M301*1.25</f>
        <v>138.61000000000001</v>
      </c>
      <c r="W301" s="12">
        <v>140</v>
      </c>
      <c r="X301" s="12">
        <f>(T301+52)*1.25+K301+M301*1.25</f>
        <v>103.24</v>
      </c>
      <c r="Y301" s="12">
        <f>(U301+41)*1.25+L301+M301*1.25</f>
        <v>79.930000000000007</v>
      </c>
      <c r="Z301" s="12">
        <f>(S301+30)*1.25+L301+M301*1.25</f>
        <v>56.62</v>
      </c>
      <c r="AB301" s="3" t="e">
        <f>#REF!*H301</f>
        <v>#REF!</v>
      </c>
    </row>
    <row r="302" spans="2:28" s="3" customFormat="1" hidden="1" x14ac:dyDescent="0.35">
      <c r="B302" s="5" t="s">
        <v>60</v>
      </c>
      <c r="C302" s="5"/>
      <c r="D302" s="5"/>
      <c r="E302" s="5"/>
      <c r="F302" s="9">
        <f>C302+D302-E302</f>
        <v>0</v>
      </c>
      <c r="G302" s="10">
        <v>0.75</v>
      </c>
      <c r="H302" s="11">
        <v>229</v>
      </c>
      <c r="I302" s="17">
        <v>1.1000000000000001</v>
      </c>
      <c r="J302" s="17">
        <f>H302*I302</f>
        <v>251.90000000000003</v>
      </c>
      <c r="K302" s="17">
        <v>16</v>
      </c>
      <c r="L302" s="17">
        <v>8</v>
      </c>
      <c r="M302" s="17"/>
      <c r="N302" s="17"/>
      <c r="O302" s="10"/>
      <c r="P302" s="10"/>
      <c r="Q302" s="12">
        <f>(J302*0.8+250)*1.25</f>
        <v>564.40000000000009</v>
      </c>
      <c r="R302" s="13">
        <f>J302*0.8*0.15/G302</f>
        <v>40.304000000000009</v>
      </c>
      <c r="S302" s="13">
        <f>J302*0.8*0.05/G302</f>
        <v>13.43466666666667</v>
      </c>
      <c r="T302" s="13">
        <f>J302*0.8*0.1/G302</f>
        <v>26.869333333333341</v>
      </c>
      <c r="U302" s="13">
        <f>J302*0.8*0.075/G302</f>
        <v>20.152000000000005</v>
      </c>
      <c r="V302" s="12">
        <f>(R302+65)*1.25+K302+M302*1.25</f>
        <v>147.63</v>
      </c>
      <c r="W302" s="12"/>
      <c r="X302" s="12">
        <f>(T302+52)*1.25+K302+M302*1.25</f>
        <v>114.58666666666667</v>
      </c>
      <c r="Y302" s="12">
        <f>(U302+41)*1.25+L302+M302*1.25</f>
        <v>84.44</v>
      </c>
      <c r="Z302" s="12">
        <f>(S302+30)*1.25+L302+M302*1.25</f>
        <v>62.293333333333337</v>
      </c>
      <c r="AA302"/>
      <c r="AB302" s="3" t="e">
        <f>#REF!*H302</f>
        <v>#REF!</v>
      </c>
    </row>
    <row r="303" spans="2:28" s="3" customFormat="1" x14ac:dyDescent="0.35">
      <c r="B303" s="5" t="s">
        <v>797</v>
      </c>
      <c r="C303" s="5"/>
      <c r="D303" s="5">
        <v>17</v>
      </c>
      <c r="E303" s="5">
        <v>12</v>
      </c>
      <c r="F303" s="9">
        <f>C303+D303-E303</f>
        <v>5</v>
      </c>
      <c r="G303" s="10">
        <v>0.75</v>
      </c>
      <c r="H303" s="11">
        <v>119</v>
      </c>
      <c r="I303" s="17">
        <v>1.2</v>
      </c>
      <c r="J303" s="17">
        <f>H303*I303</f>
        <v>142.79999999999998</v>
      </c>
      <c r="K303" s="17"/>
      <c r="L303" s="17"/>
      <c r="M303" s="17"/>
      <c r="N303" s="17" t="s">
        <v>688</v>
      </c>
      <c r="O303" s="10" t="s">
        <v>871</v>
      </c>
      <c r="P303" s="10"/>
      <c r="Q303" s="12">
        <f>(J303*0.8+250)*1.25</f>
        <v>455.3</v>
      </c>
      <c r="R303" s="13">
        <f>J303*0.8*0.15/G303</f>
        <v>22.847999999999999</v>
      </c>
      <c r="S303" s="13">
        <f>J303*0.8*0.05/G303</f>
        <v>7.6159999999999997</v>
      </c>
      <c r="T303" s="13">
        <f>J303*0.8*0.1/G303</f>
        <v>15.231999999999999</v>
      </c>
      <c r="U303" s="13">
        <f>J303*0.8*0.075/G303</f>
        <v>11.423999999999999</v>
      </c>
      <c r="V303" s="12">
        <f>(R303+65)*1.25+K303+M303*1.25</f>
        <v>109.81</v>
      </c>
      <c r="W303" s="12">
        <v>120</v>
      </c>
      <c r="X303" s="12">
        <f>(T303+52)*1.25+K303+M303*1.25</f>
        <v>84.039999999999992</v>
      </c>
      <c r="Y303" s="12">
        <f>(U303+41)*1.25+L303+M303*1.25</f>
        <v>65.53</v>
      </c>
      <c r="Z303" s="12">
        <f>(S303+30)*1.25+L303+M303*1.25</f>
        <v>47.019999999999996</v>
      </c>
      <c r="AA303"/>
    </row>
    <row r="304" spans="2:28" s="3" customFormat="1" x14ac:dyDescent="0.35">
      <c r="B304" s="6" t="s">
        <v>640</v>
      </c>
      <c r="C304" s="6"/>
      <c r="D304" s="6"/>
      <c r="E304" s="6"/>
      <c r="F304" s="9">
        <f>C304+D304-E304</f>
        <v>0</v>
      </c>
      <c r="G304" s="6">
        <v>0.75</v>
      </c>
      <c r="H304" s="11">
        <v>195</v>
      </c>
      <c r="I304" s="17">
        <v>1.6</v>
      </c>
      <c r="J304" s="17">
        <f>H304*I304</f>
        <v>312</v>
      </c>
      <c r="K304" s="17"/>
      <c r="L304" s="17"/>
      <c r="M304" s="17"/>
      <c r="N304" s="17" t="s">
        <v>688</v>
      </c>
      <c r="O304" s="10" t="s">
        <v>702</v>
      </c>
      <c r="P304" s="10"/>
      <c r="Q304" s="12">
        <f>(J304*0.8+250)*1.25</f>
        <v>624.5</v>
      </c>
      <c r="R304" s="13">
        <f>J304*0.8*0.15/G304</f>
        <v>49.920000000000009</v>
      </c>
      <c r="S304" s="13">
        <f>J304*0.8*0.05/G304</f>
        <v>16.640000000000004</v>
      </c>
      <c r="T304" s="13">
        <f>J304*0.8*0.1/G304</f>
        <v>33.280000000000008</v>
      </c>
      <c r="U304" s="13">
        <f>J304*0.8*0.075/G304</f>
        <v>24.960000000000004</v>
      </c>
      <c r="V304" s="12">
        <f>(R304+65)*1.25+K304+M304*1.25</f>
        <v>143.65000000000003</v>
      </c>
      <c r="W304" s="12">
        <v>160</v>
      </c>
      <c r="X304" s="12">
        <f>(T304+52)*1.25+K304+M304*1.25</f>
        <v>106.6</v>
      </c>
      <c r="Y304" s="12">
        <f>(U304+41)*1.25+L304+M304*1.25</f>
        <v>82.450000000000017</v>
      </c>
      <c r="Z304" s="12">
        <f>(S304+30)*1.25+L304+M304*1.25</f>
        <v>58.3</v>
      </c>
      <c r="AA304"/>
      <c r="AB304" s="30" t="e">
        <f>#REF!*H304</f>
        <v>#REF!</v>
      </c>
    </row>
    <row r="305" spans="1:44" s="3" customFormat="1" ht="13" hidden="1" x14ac:dyDescent="0.3">
      <c r="B305" s="5" t="s">
        <v>241</v>
      </c>
      <c r="C305" s="5"/>
      <c r="D305" s="5"/>
      <c r="E305" s="5"/>
      <c r="F305" s="9">
        <f>C305+D305-E305</f>
        <v>0</v>
      </c>
      <c r="G305" s="10">
        <v>0.75</v>
      </c>
      <c r="H305" s="11">
        <v>229</v>
      </c>
      <c r="I305" s="17">
        <v>1.2</v>
      </c>
      <c r="J305" s="17">
        <f>H305*I305</f>
        <v>274.8</v>
      </c>
      <c r="K305" s="17">
        <v>16</v>
      </c>
      <c r="L305" s="17">
        <v>8</v>
      </c>
      <c r="M305" s="17"/>
      <c r="N305" s="17"/>
      <c r="O305" s="10"/>
      <c r="P305" s="10"/>
      <c r="Q305" s="12">
        <f>(J305*0.8+250)*1.25</f>
        <v>587.30000000000007</v>
      </c>
      <c r="R305" s="13">
        <f>J305*0.8*0.15/G305</f>
        <v>43.968000000000011</v>
      </c>
      <c r="S305" s="13">
        <f>J305*0.8*0.05/G305</f>
        <v>14.656000000000004</v>
      </c>
      <c r="T305" s="13">
        <f>J305*0.8*0.1/G305</f>
        <v>29.312000000000008</v>
      </c>
      <c r="U305" s="13">
        <f>J305*0.8*0.075/G305</f>
        <v>21.984000000000005</v>
      </c>
      <c r="V305" s="12">
        <f>(R305+65)*1.25+K305+M305*1.25</f>
        <v>152.21000000000004</v>
      </c>
      <c r="W305" s="12">
        <v>160</v>
      </c>
      <c r="X305" s="12">
        <f>(T305+52)*1.25+K305+M305*1.25</f>
        <v>117.64000000000001</v>
      </c>
      <c r="Y305" s="12">
        <f>(U305+41)*1.25+L305+M305*1.25</f>
        <v>86.730000000000018</v>
      </c>
      <c r="Z305" s="12">
        <f>(S305+30)*1.25+L305+M305*1.25</f>
        <v>63.820000000000007</v>
      </c>
      <c r="AB305" s="3" t="e">
        <f>#REF!*H305</f>
        <v>#REF!</v>
      </c>
    </row>
    <row r="306" spans="1:44" s="3" customFormat="1" ht="13" x14ac:dyDescent="0.3">
      <c r="B306" s="5" t="s">
        <v>99</v>
      </c>
      <c r="C306" s="5">
        <v>1</v>
      </c>
      <c r="D306" s="5"/>
      <c r="E306" s="5">
        <v>1</v>
      </c>
      <c r="F306" s="9">
        <f>C306+D306-E306</f>
        <v>0</v>
      </c>
      <c r="G306" s="10">
        <v>0.75</v>
      </c>
      <c r="H306" s="11">
        <v>149</v>
      </c>
      <c r="I306" s="17">
        <v>1.1000000000000001</v>
      </c>
      <c r="J306" s="17">
        <f>H306*I306</f>
        <v>163.9</v>
      </c>
      <c r="K306" s="17"/>
      <c r="L306" s="17"/>
      <c r="M306" s="17"/>
      <c r="N306" s="17" t="s">
        <v>688</v>
      </c>
      <c r="O306" s="10" t="s">
        <v>702</v>
      </c>
      <c r="P306" s="10" t="s">
        <v>323</v>
      </c>
      <c r="Q306" s="12">
        <f>(J306*0.8+250)*1.25</f>
        <v>476.4</v>
      </c>
      <c r="R306" s="13">
        <f>J306*0.8*0.15/G306</f>
        <v>26.224</v>
      </c>
      <c r="S306" s="13">
        <f>J306*0.8*0.05/G306</f>
        <v>8.7413333333333352</v>
      </c>
      <c r="T306" s="13">
        <f>J306*0.8*0.1/G306</f>
        <v>17.48266666666667</v>
      </c>
      <c r="U306" s="13">
        <f>J306*0.8*0.075/G306</f>
        <v>13.112</v>
      </c>
      <c r="V306" s="12">
        <f>(R306+65)*1.25+K306+M306*1.25</f>
        <v>114.03</v>
      </c>
      <c r="W306" s="12">
        <v>120</v>
      </c>
      <c r="X306" s="12">
        <f>(T306+52)*1.25+K306+M306*1.25</f>
        <v>86.853333333333339</v>
      </c>
      <c r="Y306" s="12">
        <f>(U306+41)*1.25+L306+M306*1.25</f>
        <v>67.64</v>
      </c>
      <c r="Z306" s="12">
        <f>(S306+30)*1.25+L306+M306*1.25</f>
        <v>48.426666666666669</v>
      </c>
      <c r="AB306" s="27" t="e">
        <f>#REF!*H306</f>
        <v>#REF!</v>
      </c>
    </row>
    <row r="307" spans="1:44" x14ac:dyDescent="0.35">
      <c r="B307" s="5" t="s">
        <v>245</v>
      </c>
      <c r="C307" s="5">
        <v>2</v>
      </c>
      <c r="D307" s="5"/>
      <c r="E307" s="5">
        <v>1</v>
      </c>
      <c r="F307" s="9">
        <f>C307+D307-E307</f>
        <v>1</v>
      </c>
      <c r="G307" s="10">
        <v>0.75</v>
      </c>
      <c r="H307" s="11">
        <v>239</v>
      </c>
      <c r="I307" s="17">
        <v>1</v>
      </c>
      <c r="J307" s="17">
        <f>H307*I307</f>
        <v>239</v>
      </c>
      <c r="K307" s="17">
        <v>16</v>
      </c>
      <c r="L307" s="17">
        <v>8</v>
      </c>
      <c r="M307" s="17"/>
      <c r="N307" s="17" t="s">
        <v>688</v>
      </c>
      <c r="O307" s="10" t="s">
        <v>702</v>
      </c>
      <c r="P307" s="10" t="s">
        <v>325</v>
      </c>
      <c r="Q307" s="12">
        <f>(J307*0.8+250)*1.25</f>
        <v>551.5</v>
      </c>
      <c r="R307" s="13">
        <f>J307*0.8*0.15/G307</f>
        <v>38.24</v>
      </c>
      <c r="S307" s="13">
        <f>J307*0.8*0.05/G307</f>
        <v>12.746666666666668</v>
      </c>
      <c r="T307" s="13">
        <f>J307*0.8*0.1/G307</f>
        <v>25.493333333333336</v>
      </c>
      <c r="U307" s="13">
        <f>J307*0.8*0.075/G307</f>
        <v>19.12</v>
      </c>
      <c r="V307" s="12">
        <f>(R307+65)*1.25+K307+M307*1.25</f>
        <v>145.05000000000001</v>
      </c>
      <c r="W307" s="12">
        <v>130</v>
      </c>
      <c r="X307" s="12">
        <f>(T307+52)*1.25+K307+M307*1.25</f>
        <v>112.86666666666667</v>
      </c>
      <c r="Y307" s="12">
        <f>(U307+41)*1.25+L307+M307*1.25</f>
        <v>83.15</v>
      </c>
      <c r="Z307" s="12">
        <f>(S307+30)*1.25+L307+M307*1.25</f>
        <v>61.433333333333337</v>
      </c>
      <c r="AB307" s="27" t="e">
        <f>#REF!*H307</f>
        <v>#REF!</v>
      </c>
    </row>
    <row r="308" spans="1:44" s="3" customFormat="1" ht="13" x14ac:dyDescent="0.3">
      <c r="B308" s="5" t="s">
        <v>479</v>
      </c>
      <c r="C308" s="5"/>
      <c r="D308" s="5"/>
      <c r="E308" s="5"/>
      <c r="F308" s="9">
        <f>C308+D308-E308</f>
        <v>0</v>
      </c>
      <c r="G308" s="10">
        <v>0.75</v>
      </c>
      <c r="H308" s="11">
        <v>177</v>
      </c>
      <c r="I308" s="17">
        <v>1.2</v>
      </c>
      <c r="J308" s="17">
        <f>H308*I308</f>
        <v>212.4</v>
      </c>
      <c r="K308" s="17"/>
      <c r="L308" s="17"/>
      <c r="M308" s="17"/>
      <c r="N308" s="17" t="s">
        <v>688</v>
      </c>
      <c r="O308" s="10" t="s">
        <v>702</v>
      </c>
      <c r="P308" s="10" t="s">
        <v>502</v>
      </c>
      <c r="Q308" s="12">
        <f>(J308*0.8+250)*1.25</f>
        <v>524.9</v>
      </c>
      <c r="R308" s="13">
        <f>J308*0.8*0.15/G308</f>
        <v>33.984000000000002</v>
      </c>
      <c r="S308" s="13">
        <f>J308*0.8*0.05/G308</f>
        <v>11.328000000000001</v>
      </c>
      <c r="T308" s="13">
        <f>J308*0.8*0.1/G308</f>
        <v>22.656000000000002</v>
      </c>
      <c r="U308" s="13">
        <f>J308*0.8*0.075/G308</f>
        <v>16.992000000000001</v>
      </c>
      <c r="V308" s="12">
        <f>(R308+65)*1.25+K308+M308*1.25</f>
        <v>123.73000000000002</v>
      </c>
      <c r="W308" s="12">
        <v>130</v>
      </c>
      <c r="X308" s="12">
        <f>(T308+52)*1.25+K308+M308*1.25</f>
        <v>93.320000000000007</v>
      </c>
      <c r="Y308" s="12">
        <f>(U308+41)*1.25+L308+M308*1.25</f>
        <v>72.490000000000009</v>
      </c>
      <c r="Z308" s="12">
        <f>(S308+30)*1.25+L308+M308*1.25</f>
        <v>51.660000000000004</v>
      </c>
      <c r="AB308" s="3" t="e">
        <f>#REF!*H308</f>
        <v>#REF!</v>
      </c>
    </row>
    <row r="309" spans="1:44" s="3" customFormat="1" ht="13" x14ac:dyDescent="0.3">
      <c r="B309" s="5" t="s">
        <v>132</v>
      </c>
      <c r="C309" s="5">
        <v>2</v>
      </c>
      <c r="D309" s="5"/>
      <c r="E309" s="5"/>
      <c r="F309" s="9">
        <f>C309+D309-E309</f>
        <v>2</v>
      </c>
      <c r="G309" s="10">
        <v>0.75</v>
      </c>
      <c r="H309" s="11">
        <v>209</v>
      </c>
      <c r="I309" s="17">
        <v>1.2</v>
      </c>
      <c r="J309" s="17">
        <f>H309*I309</f>
        <v>250.79999999999998</v>
      </c>
      <c r="K309" s="17"/>
      <c r="L309" s="17"/>
      <c r="M309" s="17"/>
      <c r="N309" s="17" t="s">
        <v>688</v>
      </c>
      <c r="O309" s="10" t="s">
        <v>702</v>
      </c>
      <c r="P309" s="10" t="s">
        <v>338</v>
      </c>
      <c r="Q309" s="12">
        <f>(J309*0.8+250)*1.25</f>
        <v>563.29999999999995</v>
      </c>
      <c r="R309" s="13">
        <f>J309*0.8*0.15/G309</f>
        <v>40.127999999999993</v>
      </c>
      <c r="S309" s="13">
        <f>J309*0.8*0.05/G309</f>
        <v>13.375999999999999</v>
      </c>
      <c r="T309" s="13">
        <f>J309*0.8*0.1/G309</f>
        <v>26.751999999999999</v>
      </c>
      <c r="U309" s="13">
        <f>J309*0.8*0.075/G309</f>
        <v>20.063999999999997</v>
      </c>
      <c r="V309" s="12">
        <f>(R309+65)*1.25+K309+M309*1.25</f>
        <v>131.40999999999997</v>
      </c>
      <c r="W309" s="12">
        <v>160</v>
      </c>
      <c r="X309" s="12">
        <f>(T309+52)*1.25+K309+M309*1.25</f>
        <v>98.44</v>
      </c>
      <c r="Y309" s="12">
        <f>(U309+41)*1.25+L309+M309*1.25</f>
        <v>76.329999999999984</v>
      </c>
      <c r="Z309" s="12">
        <f>(S309+30)*1.25+L309+M309*1.25</f>
        <v>54.22</v>
      </c>
      <c r="AB309" s="3" t="e">
        <f>#REF!*H309</f>
        <v>#REF!</v>
      </c>
    </row>
    <row r="310" spans="1:44" s="1" customFormat="1" ht="13" x14ac:dyDescent="0.3">
      <c r="A310" s="3"/>
      <c r="B310" s="5" t="s">
        <v>809</v>
      </c>
      <c r="C310" s="5"/>
      <c r="D310" s="5">
        <v>6</v>
      </c>
      <c r="E310" s="5">
        <v>1</v>
      </c>
      <c r="F310" s="9">
        <f>C310+D310-E310</f>
        <v>5</v>
      </c>
      <c r="G310" s="10">
        <v>0.75</v>
      </c>
      <c r="H310" s="11">
        <v>229</v>
      </c>
      <c r="I310" s="17">
        <v>1.1000000000000001</v>
      </c>
      <c r="J310" s="17">
        <f>H310*I310</f>
        <v>251.90000000000003</v>
      </c>
      <c r="K310" s="17"/>
      <c r="L310" s="17"/>
      <c r="M310" s="17"/>
      <c r="N310" s="17" t="s">
        <v>700</v>
      </c>
      <c r="O310" s="10" t="s">
        <v>871</v>
      </c>
      <c r="P310" s="10"/>
      <c r="Q310" s="12">
        <f>(J310*0.8+250)*1.25</f>
        <v>564.40000000000009</v>
      </c>
      <c r="R310" s="13">
        <f>J310*0.8*0.15/G310</f>
        <v>40.304000000000009</v>
      </c>
      <c r="S310" s="13">
        <f>J310*0.8*0.05/G310</f>
        <v>13.43466666666667</v>
      </c>
      <c r="T310" s="13">
        <f>J310*0.8*0.1/G310</f>
        <v>26.869333333333341</v>
      </c>
      <c r="U310" s="13">
        <f>J310*0.8*0.075/G310</f>
        <v>20.152000000000005</v>
      </c>
      <c r="V310" s="12">
        <f>(R310+65)*1.25+K310+M310*1.25</f>
        <v>131.63</v>
      </c>
      <c r="W310" s="12">
        <v>140</v>
      </c>
      <c r="X310" s="12">
        <f>(T310+52)*1.25+K310+M310*1.25</f>
        <v>98.586666666666673</v>
      </c>
      <c r="Y310" s="12">
        <f>(U310+41)*1.25+L310+M310*1.25</f>
        <v>76.44</v>
      </c>
      <c r="Z310" s="12">
        <f>(S310+30)*1.25+L310+M310*1.25</f>
        <v>54.293333333333337</v>
      </c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hidden="1" x14ac:dyDescent="0.35">
      <c r="B311" s="5" t="s">
        <v>82</v>
      </c>
      <c r="C311" s="5"/>
      <c r="D311" s="5"/>
      <c r="E311" s="5"/>
      <c r="F311" s="9">
        <f>C311+D311-E311</f>
        <v>0</v>
      </c>
      <c r="G311" s="10">
        <v>0.75</v>
      </c>
      <c r="H311" s="11">
        <v>109</v>
      </c>
      <c r="I311" s="17">
        <v>1.1000000000000001</v>
      </c>
      <c r="J311" s="17">
        <f>H311*I311</f>
        <v>119.9</v>
      </c>
      <c r="K311" s="17"/>
      <c r="L311" s="17"/>
      <c r="M311" s="17"/>
      <c r="N311" s="17"/>
      <c r="O311" s="10"/>
      <c r="P311" s="10"/>
      <c r="Q311" s="12">
        <f>(J311*0.8+250)*1.25</f>
        <v>432.40000000000003</v>
      </c>
      <c r="R311" s="13">
        <f>J311*0.8*0.15/G311</f>
        <v>19.184000000000001</v>
      </c>
      <c r="S311" s="13">
        <f>J311*0.8*0.05/G311</f>
        <v>6.3946666666666685</v>
      </c>
      <c r="T311" s="13">
        <f>J311*0.8*0.1/G311</f>
        <v>12.789333333333337</v>
      </c>
      <c r="U311" s="13">
        <f>J311*0.8*0.075/G311</f>
        <v>9.5920000000000005</v>
      </c>
      <c r="V311" s="12">
        <f>(R311+65)*1.25+K311+M311*1.25</f>
        <v>105.22999999999999</v>
      </c>
      <c r="W311" s="12"/>
      <c r="X311" s="12">
        <f>(T311+52)*1.25+K311+M311*1.25</f>
        <v>80.986666666666665</v>
      </c>
      <c r="Y311" s="12">
        <f>(U311+41)*1.25+L311+M311*1.25</f>
        <v>63.239999999999995</v>
      </c>
      <c r="Z311" s="12">
        <f>(S311+30)*1.25+L311+M311*1.25</f>
        <v>45.493333333333332</v>
      </c>
      <c r="AB311" s="3" t="e">
        <f>#REF!*H311</f>
        <v>#REF!</v>
      </c>
    </row>
    <row r="312" spans="1:44" x14ac:dyDescent="0.35">
      <c r="B312" s="5" t="s">
        <v>15</v>
      </c>
      <c r="C312" s="5"/>
      <c r="D312" s="5">
        <v>12</v>
      </c>
      <c r="E312" s="5">
        <v>9</v>
      </c>
      <c r="F312" s="9">
        <f>C312+D312-E312</f>
        <v>3</v>
      </c>
      <c r="G312" s="10">
        <v>0.75</v>
      </c>
      <c r="H312" s="11">
        <v>205</v>
      </c>
      <c r="I312" s="17">
        <v>1.2</v>
      </c>
      <c r="J312" s="17">
        <f>H312*I312</f>
        <v>246</v>
      </c>
      <c r="K312" s="17">
        <v>16</v>
      </c>
      <c r="L312" s="17">
        <v>8</v>
      </c>
      <c r="M312" s="17"/>
      <c r="N312" s="17" t="s">
        <v>688</v>
      </c>
      <c r="O312" s="10" t="s">
        <v>702</v>
      </c>
      <c r="P312" s="10" t="s">
        <v>353</v>
      </c>
      <c r="Q312" s="12">
        <f>(J312*0.8+250)*1.25</f>
        <v>558.5</v>
      </c>
      <c r="R312" s="13">
        <f>J312*0.8*0.15/G312</f>
        <v>39.36</v>
      </c>
      <c r="S312" s="13">
        <f>J312*0.8*0.05/G312</f>
        <v>13.120000000000003</v>
      </c>
      <c r="T312" s="13">
        <f>J312*0.8*0.1/G312</f>
        <v>26.240000000000006</v>
      </c>
      <c r="U312" s="13">
        <f>J312*0.8*0.075/G312</f>
        <v>19.68</v>
      </c>
      <c r="V312" s="12">
        <f>(R312+65)*1.25+K312+M312*1.25</f>
        <v>146.44999999999999</v>
      </c>
      <c r="W312" s="12">
        <v>160</v>
      </c>
      <c r="X312" s="12">
        <f>(T312+52)*1.25+K312+M312*1.25</f>
        <v>113.80000000000001</v>
      </c>
      <c r="Y312" s="12">
        <f>(U312+41)*1.25+L312+M312*1.25</f>
        <v>83.85</v>
      </c>
      <c r="Z312" s="12">
        <f>(S312+30)*1.25+L312+M312*1.25</f>
        <v>61.900000000000006</v>
      </c>
      <c r="AB312" s="3" t="e">
        <f>#REF!*H312</f>
        <v>#REF!</v>
      </c>
    </row>
    <row r="313" spans="1:44" s="3" customFormat="1" ht="13" x14ac:dyDescent="0.3">
      <c r="A313" s="1"/>
      <c r="B313" s="5" t="s">
        <v>745</v>
      </c>
      <c r="C313" s="5"/>
      <c r="D313" s="5">
        <v>2</v>
      </c>
      <c r="E313" s="5"/>
      <c r="F313" s="9">
        <f>C313+D313-E313</f>
        <v>2</v>
      </c>
      <c r="G313" s="10">
        <v>0.75</v>
      </c>
      <c r="H313" s="11">
        <v>259</v>
      </c>
      <c r="I313" s="17">
        <v>1.2</v>
      </c>
      <c r="J313" s="17">
        <f>H313*I313</f>
        <v>310.8</v>
      </c>
      <c r="K313" s="17"/>
      <c r="L313" s="17"/>
      <c r="M313" s="17"/>
      <c r="N313" s="17" t="s">
        <v>688</v>
      </c>
      <c r="O313" s="10" t="s">
        <v>702</v>
      </c>
      <c r="P313" s="10"/>
      <c r="Q313" s="12">
        <f>(J313*0.8+250)*1.25</f>
        <v>623.29999999999995</v>
      </c>
      <c r="R313" s="13">
        <f>J313*0.8*0.15/G313</f>
        <v>49.728000000000002</v>
      </c>
      <c r="S313" s="13">
        <f>J313*0.8*0.05/G313</f>
        <v>16.576000000000004</v>
      </c>
      <c r="T313" s="13">
        <f>J313*0.8*0.1/G313</f>
        <v>33.152000000000008</v>
      </c>
      <c r="U313" s="13">
        <f>J313*0.8*0.075/G313</f>
        <v>24.864000000000001</v>
      </c>
      <c r="V313" s="12">
        <f>(R313+65)*1.25+K313+M313*1.25</f>
        <v>143.41000000000003</v>
      </c>
      <c r="W313" s="12">
        <v>150</v>
      </c>
      <c r="X313" s="12">
        <f>(T313+52)*1.25+K313+M313*1.25</f>
        <v>106.44000000000003</v>
      </c>
      <c r="Y313" s="12">
        <f>(U313+41)*1.25+L313+M313*1.25</f>
        <v>82.330000000000013</v>
      </c>
      <c r="Z313" s="12">
        <f>(S313+30)*1.25+L313+M313*1.25</f>
        <v>58.220000000000013</v>
      </c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3" x14ac:dyDescent="0.3">
      <c r="B314" s="5" t="s">
        <v>528</v>
      </c>
      <c r="C314" s="5"/>
      <c r="D314" s="5"/>
      <c r="E314" s="5"/>
      <c r="F314" s="9">
        <f>C314+D314-E314</f>
        <v>0</v>
      </c>
      <c r="G314" s="10">
        <v>0.75</v>
      </c>
      <c r="H314" s="11">
        <v>209</v>
      </c>
      <c r="I314" s="17">
        <v>1.2</v>
      </c>
      <c r="J314" s="17">
        <f>H314*I314</f>
        <v>250.79999999999998</v>
      </c>
      <c r="K314" s="17"/>
      <c r="L314" s="17"/>
      <c r="M314" s="17"/>
      <c r="N314" s="17" t="s">
        <v>688</v>
      </c>
      <c r="O314" s="10" t="s">
        <v>702</v>
      </c>
      <c r="P314" s="10" t="s">
        <v>579</v>
      </c>
      <c r="Q314" s="12">
        <f>(J314*0.8+250)*1.25</f>
        <v>563.29999999999995</v>
      </c>
      <c r="R314" s="13">
        <f>J314*0.8*0.15/G314</f>
        <v>40.127999999999993</v>
      </c>
      <c r="S314" s="13">
        <f>J314*0.8*0.05/G314</f>
        <v>13.375999999999999</v>
      </c>
      <c r="T314" s="13">
        <f>J314*0.8*0.1/G314</f>
        <v>26.751999999999999</v>
      </c>
      <c r="U314" s="13">
        <f>J314*0.8*0.075/G314</f>
        <v>20.063999999999997</v>
      </c>
      <c r="V314" s="12">
        <f>(R314+65)*1.25+K314+M314*1.25</f>
        <v>131.40999999999997</v>
      </c>
      <c r="W314" s="12">
        <v>140</v>
      </c>
      <c r="X314" s="12">
        <f>(T314+52)*1.25+K314+M314*1.25</f>
        <v>98.44</v>
      </c>
      <c r="Y314" s="12">
        <f>(U314+41)*1.25+L314+M314*1.25</f>
        <v>76.329999999999984</v>
      </c>
      <c r="Z314" s="12">
        <f>(S314+30)*1.25+L314+M314*1.25</f>
        <v>54.22</v>
      </c>
      <c r="AA314" s="3"/>
      <c r="AB314" s="3" t="e">
        <f>#REF!*H314</f>
        <v>#REF!</v>
      </c>
    </row>
    <row r="315" spans="1:44" s="3" customFormat="1" ht="13" x14ac:dyDescent="0.3">
      <c r="B315" s="5" t="s">
        <v>856</v>
      </c>
      <c r="C315" s="5">
        <v>5</v>
      </c>
      <c r="D315" s="5">
        <v>3</v>
      </c>
      <c r="E315" s="5">
        <v>3</v>
      </c>
      <c r="F315" s="9">
        <f>C315+D315-E315</f>
        <v>5</v>
      </c>
      <c r="G315" s="10">
        <v>0.75</v>
      </c>
      <c r="H315" s="11">
        <v>119</v>
      </c>
      <c r="I315" s="17">
        <v>1</v>
      </c>
      <c r="J315" s="17">
        <f>H315*I315</f>
        <v>119</v>
      </c>
      <c r="K315" s="17"/>
      <c r="L315" s="17"/>
      <c r="M315" s="17"/>
      <c r="N315" s="17" t="s">
        <v>688</v>
      </c>
      <c r="O315" s="10" t="s">
        <v>702</v>
      </c>
      <c r="P315" s="10"/>
      <c r="Q315" s="12">
        <f>(J315*0.8+250)*1.25</f>
        <v>431.5</v>
      </c>
      <c r="R315" s="13">
        <f>J315*0.8*0.15/G315</f>
        <v>19.04</v>
      </c>
      <c r="S315" s="13">
        <f>J315*0.8*0.05/G315</f>
        <v>6.3466666666666676</v>
      </c>
      <c r="T315" s="13">
        <f>J315*0.8*0.1/G315</f>
        <v>12.693333333333335</v>
      </c>
      <c r="U315" s="13">
        <f>J315*0.8*0.075/G315</f>
        <v>9.52</v>
      </c>
      <c r="V315" s="12">
        <f>(R315+65)*1.25+K315+M315*1.25</f>
        <v>105.04999999999998</v>
      </c>
      <c r="W315" s="12">
        <v>120</v>
      </c>
      <c r="X315" s="12">
        <f>(T315+52)*1.25+K315+M315*1.25</f>
        <v>80.86666666666666</v>
      </c>
      <c r="Y315" s="12">
        <f>(U315+41)*1.25+L315+M315*1.25</f>
        <v>63.149999999999991</v>
      </c>
      <c r="Z315" s="12">
        <f>(S315+30)*1.25+L315+M315*1.25</f>
        <v>45.43333333333333</v>
      </c>
    </row>
    <row r="316" spans="1:44" s="3" customFormat="1" hidden="1" x14ac:dyDescent="0.35">
      <c r="B316" s="5" t="s">
        <v>27</v>
      </c>
      <c r="C316" s="5"/>
      <c r="D316" s="5"/>
      <c r="E316" s="5"/>
      <c r="F316" s="9">
        <f>C316+D316-E316</f>
        <v>0</v>
      </c>
      <c r="G316" s="10">
        <v>0.75</v>
      </c>
      <c r="H316" s="11">
        <v>79</v>
      </c>
      <c r="I316" s="17">
        <v>1</v>
      </c>
      <c r="J316" s="17">
        <f>H316*I316</f>
        <v>79</v>
      </c>
      <c r="K316" s="17"/>
      <c r="L316" s="17"/>
      <c r="M316" s="17"/>
      <c r="N316" s="17"/>
      <c r="O316" s="10"/>
      <c r="P316" s="10"/>
      <c r="Q316" s="12">
        <f>(J316*0.8+250)*1.25</f>
        <v>391.5</v>
      </c>
      <c r="R316" s="13">
        <f>J316*0.8*0.15/G316</f>
        <v>12.64</v>
      </c>
      <c r="S316" s="13">
        <f>J316*0.8*0.05/G316</f>
        <v>4.2133333333333338</v>
      </c>
      <c r="T316" s="13">
        <f>J316*0.8*0.1/G316</f>
        <v>8.4266666666666676</v>
      </c>
      <c r="U316" s="13">
        <f>J316*0.8*0.075/G316</f>
        <v>6.32</v>
      </c>
      <c r="V316" s="12">
        <f>(R316+65)*1.25+K316+M316*1.25</f>
        <v>97.05</v>
      </c>
      <c r="W316" s="12"/>
      <c r="X316" s="12">
        <f>(T316+52)*1.25+K316+M316*1.25</f>
        <v>75.533333333333331</v>
      </c>
      <c r="Y316" s="12">
        <f>(U316+41)*1.25+L316+M316*1.25</f>
        <v>59.15</v>
      </c>
      <c r="Z316" s="12">
        <f>(S316+30)*1.25+L316+M316*1.25</f>
        <v>42.766666666666666</v>
      </c>
      <c r="AA316" s="8"/>
      <c r="AB316" s="3" t="e">
        <f>#REF!*H316</f>
        <v>#REF!</v>
      </c>
    </row>
    <row r="317" spans="1:44" s="3" customFormat="1" ht="13" x14ac:dyDescent="0.3">
      <c r="B317" s="5" t="s">
        <v>485</v>
      </c>
      <c r="C317" s="5"/>
      <c r="D317" s="5"/>
      <c r="E317" s="5"/>
      <c r="F317" s="9">
        <f>C317+D317-E317</f>
        <v>0</v>
      </c>
      <c r="G317" s="10">
        <v>0.75</v>
      </c>
      <c r="H317" s="11">
        <v>319</v>
      </c>
      <c r="I317" s="17">
        <v>1.2</v>
      </c>
      <c r="J317" s="17">
        <f>H317*I317</f>
        <v>382.8</v>
      </c>
      <c r="K317" s="17">
        <v>16</v>
      </c>
      <c r="L317" s="17">
        <v>8</v>
      </c>
      <c r="M317" s="17"/>
      <c r="N317" s="17" t="s">
        <v>688</v>
      </c>
      <c r="O317" s="10" t="s">
        <v>702</v>
      </c>
      <c r="P317" s="10" t="s">
        <v>514</v>
      </c>
      <c r="Q317" s="12">
        <f>(J317*0.8+250)*1.25</f>
        <v>695.3</v>
      </c>
      <c r="R317" s="13">
        <f>J317*0.8*0.15/G317</f>
        <v>61.247999999999998</v>
      </c>
      <c r="S317" s="13">
        <f>J317*0.8*0.05/G317</f>
        <v>20.416</v>
      </c>
      <c r="T317" s="13">
        <f>J317*0.8*0.1/G317</f>
        <v>40.832000000000001</v>
      </c>
      <c r="U317" s="13">
        <f>J317*0.8*0.075/G317</f>
        <v>30.623999999999999</v>
      </c>
      <c r="V317" s="12">
        <f>(R317+65)*1.25+K317+M317*1.25</f>
        <v>173.81</v>
      </c>
      <c r="W317" s="12">
        <v>180</v>
      </c>
      <c r="X317" s="12">
        <f>(T317+52)*1.25+K317+M317*1.25</f>
        <v>132.04</v>
      </c>
      <c r="Y317" s="12">
        <f>(U317+41)*1.25+L317+M317*1.25</f>
        <v>97.53</v>
      </c>
      <c r="Z317" s="12">
        <f>(S317+30)*1.25+L317+M317*1.25</f>
        <v>71.02</v>
      </c>
      <c r="AB317" s="3" t="e">
        <f>#REF!*H317</f>
        <v>#REF!</v>
      </c>
    </row>
    <row r="318" spans="1:44" s="3" customFormat="1" ht="13" x14ac:dyDescent="0.3">
      <c r="B318" s="5" t="s">
        <v>529</v>
      </c>
      <c r="C318" s="5">
        <v>1</v>
      </c>
      <c r="D318" s="5"/>
      <c r="E318" s="5"/>
      <c r="F318" s="9">
        <f>C318+D318-E318</f>
        <v>1</v>
      </c>
      <c r="G318" s="10">
        <v>0.75</v>
      </c>
      <c r="H318" s="11">
        <v>299</v>
      </c>
      <c r="I318" s="17">
        <v>1.2</v>
      </c>
      <c r="J318" s="17">
        <f>H318*I318</f>
        <v>358.8</v>
      </c>
      <c r="K318" s="17">
        <v>16</v>
      </c>
      <c r="L318" s="17">
        <v>8</v>
      </c>
      <c r="M318" s="17"/>
      <c r="N318" s="17" t="s">
        <v>688</v>
      </c>
      <c r="O318" s="10" t="s">
        <v>702</v>
      </c>
      <c r="P318" s="10" t="s">
        <v>573</v>
      </c>
      <c r="Q318" s="12">
        <f>(J318*0.8+250)*1.25</f>
        <v>671.3</v>
      </c>
      <c r="R318" s="13">
        <f>J318*0.8*0.15/G318</f>
        <v>57.408000000000008</v>
      </c>
      <c r="S318" s="13">
        <f>J318*0.8*0.05/G318</f>
        <v>19.136000000000003</v>
      </c>
      <c r="T318" s="13">
        <f>J318*0.8*0.1/G318</f>
        <v>38.272000000000006</v>
      </c>
      <c r="U318" s="13">
        <f>J318*0.8*0.075/G318</f>
        <v>28.704000000000004</v>
      </c>
      <c r="V318" s="12">
        <f>(R318+65)*1.25+K318+M318*1.25</f>
        <v>169.01000000000002</v>
      </c>
      <c r="W318" s="12">
        <v>180</v>
      </c>
      <c r="X318" s="12">
        <f>(T318+52)*1.25+K318+M318*1.25</f>
        <v>128.84</v>
      </c>
      <c r="Y318" s="12">
        <f>(U318+41)*1.25+L318+M318*1.25</f>
        <v>95.13000000000001</v>
      </c>
      <c r="Z318" s="12">
        <f>(S318+30)*1.25+L318+M318*1.25</f>
        <v>69.42</v>
      </c>
      <c r="AB318" s="3" t="e">
        <f>#REF!*H318</f>
        <v>#REF!</v>
      </c>
    </row>
    <row r="319" spans="1:44" s="3" customFormat="1" hidden="1" x14ac:dyDescent="0.35">
      <c r="B319" s="5" t="s">
        <v>141</v>
      </c>
      <c r="C319" s="5"/>
      <c r="D319" s="5"/>
      <c r="E319" s="5"/>
      <c r="F319" s="9">
        <f>C319+D319-E319</f>
        <v>0</v>
      </c>
      <c r="G319" s="10">
        <v>0.75</v>
      </c>
      <c r="H319" s="11">
        <v>89</v>
      </c>
      <c r="I319" s="17">
        <v>1</v>
      </c>
      <c r="J319" s="17">
        <f>H319*I319</f>
        <v>89</v>
      </c>
      <c r="K319" s="17"/>
      <c r="L319" s="17"/>
      <c r="M319" s="17"/>
      <c r="N319" s="17"/>
      <c r="O319" s="10"/>
      <c r="P319" s="10"/>
      <c r="Q319" s="12">
        <f>(J319*0.8+250)*1.25</f>
        <v>401.5</v>
      </c>
      <c r="R319" s="13">
        <f>J319*0.8*0.15/G319</f>
        <v>14.24</v>
      </c>
      <c r="S319" s="13">
        <f>J319*0.8*0.05/G319</f>
        <v>4.746666666666667</v>
      </c>
      <c r="T319" s="13">
        <f>J319*0.8*0.1/G319</f>
        <v>9.4933333333333341</v>
      </c>
      <c r="U319" s="13">
        <f>J319*0.8*0.075/G319</f>
        <v>7.12</v>
      </c>
      <c r="V319" s="12">
        <f>(R319+65)*1.25+K319+M319*1.25</f>
        <v>99.05</v>
      </c>
      <c r="W319" s="12"/>
      <c r="X319" s="12">
        <f>(T319+52)*1.25+K319+M319*1.25</f>
        <v>76.86666666666666</v>
      </c>
      <c r="Y319" s="12">
        <f>(U319+41)*1.25+L319+M319*1.25</f>
        <v>60.15</v>
      </c>
      <c r="Z319" s="12">
        <f>(S319+30)*1.25+L319+M319*1.25</f>
        <v>43.433333333333337</v>
      </c>
      <c r="AA319" s="8"/>
      <c r="AB319" s="3" t="e">
        <f>#REF!*H319</f>
        <v>#REF!</v>
      </c>
    </row>
    <row r="320" spans="1:44" s="3" customFormat="1" x14ac:dyDescent="0.35">
      <c r="B320" s="5" t="s">
        <v>648</v>
      </c>
      <c r="C320" s="5">
        <v>1</v>
      </c>
      <c r="D320" s="5"/>
      <c r="E320" s="5">
        <v>1</v>
      </c>
      <c r="F320" s="9">
        <f>C320+D320-E320</f>
        <v>0</v>
      </c>
      <c r="G320" s="10">
        <v>0.75</v>
      </c>
      <c r="H320" s="11">
        <v>239</v>
      </c>
      <c r="I320" s="17">
        <v>1.2</v>
      </c>
      <c r="J320" s="17">
        <f>H320*I320</f>
        <v>286.8</v>
      </c>
      <c r="K320" s="17">
        <v>16</v>
      </c>
      <c r="L320" s="17">
        <v>8</v>
      </c>
      <c r="M320" s="17"/>
      <c r="N320" s="17" t="s">
        <v>700</v>
      </c>
      <c r="O320" s="10" t="s">
        <v>702</v>
      </c>
      <c r="P320" s="10"/>
      <c r="Q320" s="12">
        <f>(J320*0.8+250)*1.25</f>
        <v>599.30000000000007</v>
      </c>
      <c r="R320" s="13">
        <f>J320*0.8*0.15/G320</f>
        <v>45.888000000000005</v>
      </c>
      <c r="S320" s="13">
        <f>J320*0.8*0.05/G320</f>
        <v>15.296000000000001</v>
      </c>
      <c r="T320" s="13">
        <f>J320*0.8*0.1/G320</f>
        <v>30.592000000000002</v>
      </c>
      <c r="U320" s="13">
        <f>J320*0.8*0.075/G320</f>
        <v>22.944000000000003</v>
      </c>
      <c r="V320" s="12">
        <f>(R320+65)*1.25+K320+M320*1.25</f>
        <v>154.61000000000001</v>
      </c>
      <c r="W320" s="12">
        <v>160</v>
      </c>
      <c r="X320" s="12">
        <f>(T320+52)*1.25+K320+M320*1.25</f>
        <v>119.24</v>
      </c>
      <c r="Y320" s="12">
        <f>(U320+41)*1.25+L320+M320*1.25</f>
        <v>87.93</v>
      </c>
      <c r="Z320" s="12">
        <f>(S320+30)*1.25+L320+M320*1.25</f>
        <v>64.62</v>
      </c>
      <c r="AA320"/>
      <c r="AB320" s="3" t="e">
        <f>#REF!*H320</f>
        <v>#REF!</v>
      </c>
    </row>
    <row r="321" spans="2:28" s="3" customFormat="1" hidden="1" x14ac:dyDescent="0.35">
      <c r="B321" s="5" t="s">
        <v>139</v>
      </c>
      <c r="C321" s="5"/>
      <c r="D321" s="5"/>
      <c r="E321" s="5"/>
      <c r="F321" s="9">
        <f>C321+D321-E321</f>
        <v>0</v>
      </c>
      <c r="G321" s="10">
        <v>0.375</v>
      </c>
      <c r="H321" s="11">
        <v>85</v>
      </c>
      <c r="I321" s="17">
        <v>1</v>
      </c>
      <c r="J321" s="17">
        <f>H321*I321</f>
        <v>85</v>
      </c>
      <c r="K321" s="17"/>
      <c r="L321" s="17"/>
      <c r="M321" s="17"/>
      <c r="N321" s="17"/>
      <c r="O321" s="10"/>
      <c r="P321" s="10"/>
      <c r="Q321" s="12">
        <f>(J321*0.8+250)*1.25</f>
        <v>397.5</v>
      </c>
      <c r="R321" s="13">
        <f>J321*0.8*0.15/G321</f>
        <v>27.2</v>
      </c>
      <c r="S321" s="13">
        <f>J321*0.8*0.05/G321</f>
        <v>9.0666666666666682</v>
      </c>
      <c r="T321" s="13">
        <f>J321*0.8*0.1/G321</f>
        <v>18.133333333333336</v>
      </c>
      <c r="U321" s="13">
        <f>J321*0.8*0.075/G321</f>
        <v>13.6</v>
      </c>
      <c r="V321" s="12">
        <f>(R321+65)*1.25+K321+M321*1.25</f>
        <v>115.25</v>
      </c>
      <c r="W321" s="12"/>
      <c r="X321" s="12">
        <f>(T321+52)*1.25+K321+M321*1.25</f>
        <v>87.666666666666671</v>
      </c>
      <c r="Y321" s="12">
        <f>(U321+41)*1.25+L321+M321*1.25</f>
        <v>68.25</v>
      </c>
      <c r="Z321" s="12">
        <f>(S321+30)*1.25+L321+M321*1.25</f>
        <v>48.833333333333336</v>
      </c>
      <c r="AA321" s="8"/>
      <c r="AB321" s="3" t="e">
        <f>#REF!*H321</f>
        <v>#REF!</v>
      </c>
    </row>
    <row r="322" spans="2:28" s="3" customFormat="1" hidden="1" x14ac:dyDescent="0.35">
      <c r="B322" s="6" t="s">
        <v>155</v>
      </c>
      <c r="C322" s="6"/>
      <c r="D322" s="6"/>
      <c r="E322" s="6"/>
      <c r="F322" s="9">
        <f>C322+D322-E322</f>
        <v>0</v>
      </c>
      <c r="G322" s="10">
        <v>0.75</v>
      </c>
      <c r="H322" s="11">
        <v>125</v>
      </c>
      <c r="I322" s="17">
        <v>1.1000000000000001</v>
      </c>
      <c r="J322" s="17">
        <f>H322*I322</f>
        <v>137.5</v>
      </c>
      <c r="K322" s="17"/>
      <c r="L322" s="17"/>
      <c r="M322" s="17"/>
      <c r="N322" s="17"/>
      <c r="O322" s="10"/>
      <c r="P322" s="10"/>
      <c r="Q322" s="12">
        <f>(J322*0.8+250)*1.25</f>
        <v>450</v>
      </c>
      <c r="R322" s="13">
        <f>J322*0.8*0.15/G322</f>
        <v>22</v>
      </c>
      <c r="S322" s="13">
        <f>J322*0.8*0.05/G322</f>
        <v>7.333333333333333</v>
      </c>
      <c r="T322" s="13">
        <f>J322*0.8*0.1/G322</f>
        <v>14.666666666666666</v>
      </c>
      <c r="U322" s="13">
        <f>J322*0.8*0.075/G322</f>
        <v>11</v>
      </c>
      <c r="V322" s="12">
        <f>(R322+65)*1.25+K322+M322*1.25</f>
        <v>108.75</v>
      </c>
      <c r="W322" s="12"/>
      <c r="X322" s="12">
        <f>(T322+52)*1.25+K322+M322*1.25</f>
        <v>83.333333333333343</v>
      </c>
      <c r="Y322" s="12">
        <f>(U322+41)*1.25+L322+M322*1.25</f>
        <v>65</v>
      </c>
      <c r="Z322" s="12">
        <f>(S322+30)*1.25+L322+M322*1.25</f>
        <v>46.666666666666671</v>
      </c>
      <c r="AA322"/>
      <c r="AB322" s="3" t="e">
        <f>#REF!*H322</f>
        <v>#REF!</v>
      </c>
    </row>
    <row r="323" spans="2:28" s="3" customFormat="1" hidden="1" x14ac:dyDescent="0.35">
      <c r="B323" s="5" t="s">
        <v>12</v>
      </c>
      <c r="C323" s="5"/>
      <c r="D323" s="5"/>
      <c r="E323" s="5"/>
      <c r="F323" s="9">
        <f>C323+D323-E323</f>
        <v>0</v>
      </c>
      <c r="G323" s="10">
        <v>0.75</v>
      </c>
      <c r="H323" s="11">
        <v>169</v>
      </c>
      <c r="I323" s="17">
        <v>1.2</v>
      </c>
      <c r="J323" s="17">
        <f>H323*I323</f>
        <v>202.79999999999998</v>
      </c>
      <c r="K323" s="17"/>
      <c r="L323" s="17"/>
      <c r="M323" s="17"/>
      <c r="N323" s="17"/>
      <c r="O323" s="10"/>
      <c r="P323" s="10"/>
      <c r="Q323" s="12">
        <f>(J323*0.8+250)*1.25</f>
        <v>515.29999999999995</v>
      </c>
      <c r="R323" s="13">
        <f>J323*0.8*0.15/G323</f>
        <v>32.448</v>
      </c>
      <c r="S323" s="13">
        <f>J323*0.8*0.05/G323</f>
        <v>10.816000000000001</v>
      </c>
      <c r="T323" s="13">
        <f>J323*0.8*0.1/G323</f>
        <v>21.632000000000001</v>
      </c>
      <c r="U323" s="13">
        <f>J323*0.8*0.075/G323</f>
        <v>16.224</v>
      </c>
      <c r="V323" s="12">
        <f>(R323+65)*1.25+K323+M323*1.25</f>
        <v>121.81</v>
      </c>
      <c r="W323" s="12"/>
      <c r="X323" s="12">
        <f>(T323+52)*1.25+K323+M323*1.25</f>
        <v>92.04</v>
      </c>
      <c r="Y323" s="12">
        <f>(U323+41)*1.25+L323+M323*1.25</f>
        <v>71.53</v>
      </c>
      <c r="Z323" s="12">
        <f>(S323+30)*1.25+L323+M323*1.25</f>
        <v>51.02</v>
      </c>
      <c r="AA323"/>
      <c r="AB323" s="3" t="e">
        <f>#REF!*H323</f>
        <v>#REF!</v>
      </c>
    </row>
    <row r="324" spans="2:28" s="3" customFormat="1" ht="13" x14ac:dyDescent="0.3">
      <c r="B324" s="5" t="s">
        <v>716</v>
      </c>
      <c r="C324" s="5"/>
      <c r="D324" s="5">
        <v>13</v>
      </c>
      <c r="E324" s="5">
        <v>12</v>
      </c>
      <c r="F324" s="9">
        <f>C324+D324-E324</f>
        <v>1</v>
      </c>
      <c r="G324" s="10">
        <v>0.75</v>
      </c>
      <c r="H324" s="11">
        <v>129</v>
      </c>
      <c r="I324" s="17">
        <v>1.2</v>
      </c>
      <c r="J324" s="17">
        <f>H324*I324</f>
        <v>154.79999999999998</v>
      </c>
      <c r="K324" s="17"/>
      <c r="L324" s="17"/>
      <c r="M324" s="17"/>
      <c r="N324" s="17" t="s">
        <v>688</v>
      </c>
      <c r="O324" s="10" t="s">
        <v>702</v>
      </c>
      <c r="P324" s="10" t="s">
        <v>775</v>
      </c>
      <c r="Q324" s="12">
        <f>(J324*0.8+250)*1.25</f>
        <v>467.29999999999995</v>
      </c>
      <c r="R324" s="13">
        <f>J324*0.8*0.15/G324</f>
        <v>24.767999999999997</v>
      </c>
      <c r="S324" s="13">
        <f>J324*0.8*0.05/G324</f>
        <v>8.2560000000000002</v>
      </c>
      <c r="T324" s="13">
        <f>J324*0.8*0.1/G324</f>
        <v>16.512</v>
      </c>
      <c r="U324" s="13">
        <f>J324*0.8*0.075/G324</f>
        <v>12.383999999999999</v>
      </c>
      <c r="V324" s="12">
        <f>(R324+65)*1.25+K324+M324*1.25</f>
        <v>112.21000000000001</v>
      </c>
      <c r="W324" s="12">
        <v>130</v>
      </c>
      <c r="X324" s="12">
        <f>(T324+52)*1.25+K324+M324*1.25</f>
        <v>85.64</v>
      </c>
      <c r="Y324" s="12">
        <f>(U324+41)*1.25+L324+M324*1.25</f>
        <v>66.73</v>
      </c>
      <c r="Z324" s="12">
        <f>(S324+30)*1.25+L324+M324*1.25</f>
        <v>47.82</v>
      </c>
      <c r="AB324" s="3" t="e">
        <f>#REF!*H324</f>
        <v>#REF!</v>
      </c>
    </row>
    <row r="325" spans="2:28" s="3" customFormat="1" hidden="1" x14ac:dyDescent="0.35">
      <c r="B325" s="5" t="s">
        <v>25</v>
      </c>
      <c r="C325" s="5"/>
      <c r="D325" s="5"/>
      <c r="E325" s="5"/>
      <c r="F325" s="9">
        <f>C325+D325-E325</f>
        <v>0</v>
      </c>
      <c r="G325" s="10">
        <v>0.75</v>
      </c>
      <c r="H325" s="11">
        <v>149</v>
      </c>
      <c r="I325" s="17">
        <v>1</v>
      </c>
      <c r="J325" s="17">
        <f>H325*I325</f>
        <v>149</v>
      </c>
      <c r="K325" s="17"/>
      <c r="L325" s="17"/>
      <c r="M325" s="17"/>
      <c r="N325" s="17"/>
      <c r="O325" s="10"/>
      <c r="P325" s="10"/>
      <c r="Q325" s="12">
        <f>(J325*0.8+250)*1.25</f>
        <v>461.5</v>
      </c>
      <c r="R325" s="13">
        <f>J325*0.8*0.15/G325</f>
        <v>23.84</v>
      </c>
      <c r="S325" s="13">
        <f>J325*0.8*0.05/G325</f>
        <v>7.9466666666666681</v>
      </c>
      <c r="T325" s="13">
        <f>J325*0.8*0.1/G325</f>
        <v>15.893333333333336</v>
      </c>
      <c r="U325" s="13">
        <f>J325*0.8*0.075/G325</f>
        <v>11.92</v>
      </c>
      <c r="V325" s="12">
        <f>(R325+65)*1.25+K325+M325*1.25</f>
        <v>111.05000000000001</v>
      </c>
      <c r="W325" s="12"/>
      <c r="X325" s="12">
        <f>(T325+52)*1.25+K325+M325*1.25</f>
        <v>84.86666666666666</v>
      </c>
      <c r="Y325" s="12">
        <f>(U325+41)*1.25+L325+M325*1.25</f>
        <v>66.150000000000006</v>
      </c>
      <c r="Z325" s="12">
        <f>(S325+30)*1.25+L325+M325*1.25</f>
        <v>47.43333333333333</v>
      </c>
      <c r="AA325"/>
      <c r="AB325" s="3" t="e">
        <f>#REF!*H325</f>
        <v>#REF!</v>
      </c>
    </row>
    <row r="326" spans="2:28" s="3" customFormat="1" ht="13" x14ac:dyDescent="0.3">
      <c r="B326" s="6" t="s">
        <v>156</v>
      </c>
      <c r="C326" s="6">
        <v>2</v>
      </c>
      <c r="D326" s="6"/>
      <c r="E326" s="6"/>
      <c r="F326" s="9">
        <f>C326+D326-E326</f>
        <v>2</v>
      </c>
      <c r="G326" s="10">
        <v>0.75</v>
      </c>
      <c r="H326" s="11">
        <v>449</v>
      </c>
      <c r="I326" s="17">
        <v>1.2</v>
      </c>
      <c r="J326" s="17">
        <f>H326*I326</f>
        <v>538.79999999999995</v>
      </c>
      <c r="K326" s="17">
        <v>16</v>
      </c>
      <c r="L326" s="17">
        <v>8</v>
      </c>
      <c r="M326" s="17"/>
      <c r="N326" s="17" t="s">
        <v>688</v>
      </c>
      <c r="O326" s="10" t="s">
        <v>702</v>
      </c>
      <c r="P326" s="10" t="s">
        <v>385</v>
      </c>
      <c r="Q326" s="12">
        <f>(J326*0.8+250)*1.25</f>
        <v>851.3</v>
      </c>
      <c r="R326" s="13">
        <f>J326*0.8*0.15/G326</f>
        <v>86.207999999999984</v>
      </c>
      <c r="S326" s="13">
        <f>J326*0.8*0.05/G326</f>
        <v>28.736000000000001</v>
      </c>
      <c r="T326" s="13">
        <f>J326*0.8*0.1/G326</f>
        <v>57.472000000000001</v>
      </c>
      <c r="U326" s="13">
        <f>J326*0.8*0.075/G326</f>
        <v>43.103999999999992</v>
      </c>
      <c r="V326" s="12">
        <f>(R326+65)*1.25+K326+M326*1.25</f>
        <v>205.00999999999996</v>
      </c>
      <c r="W326" s="12">
        <v>220</v>
      </c>
      <c r="X326" s="12">
        <f>(T326+52)*1.25+K326+M326*1.25</f>
        <v>152.84</v>
      </c>
      <c r="Y326" s="12">
        <f>(U326+41)*1.25+L326+M326*1.25</f>
        <v>113.12999999999998</v>
      </c>
      <c r="Z326" s="12">
        <f>(S326+30)*1.25+L326+M326*1.25</f>
        <v>81.42</v>
      </c>
      <c r="AB326" s="3" t="e">
        <f>#REF!*H326</f>
        <v>#REF!</v>
      </c>
    </row>
    <row r="327" spans="2:28" s="3" customFormat="1" x14ac:dyDescent="0.35">
      <c r="B327" s="5" t="s">
        <v>475</v>
      </c>
      <c r="C327" s="5">
        <v>1</v>
      </c>
      <c r="D327" s="5"/>
      <c r="E327" s="5"/>
      <c r="F327" s="9">
        <f>C327+D327-E327</f>
        <v>1</v>
      </c>
      <c r="G327" s="10">
        <v>0.75</v>
      </c>
      <c r="H327" s="11">
        <v>139</v>
      </c>
      <c r="I327" s="17">
        <v>1.1000000000000001</v>
      </c>
      <c r="J327" s="17">
        <f>H327*I327</f>
        <v>152.9</v>
      </c>
      <c r="K327" s="17"/>
      <c r="L327" s="17"/>
      <c r="M327" s="17"/>
      <c r="N327" s="17" t="s">
        <v>688</v>
      </c>
      <c r="O327" s="10" t="s">
        <v>702</v>
      </c>
      <c r="P327" s="10" t="s">
        <v>476</v>
      </c>
      <c r="Q327" s="12">
        <f>(J327*0.8+250)*1.25</f>
        <v>465.4</v>
      </c>
      <c r="R327" s="13">
        <f>J327*0.8*0.15/G327</f>
        <v>24.463999999999999</v>
      </c>
      <c r="S327" s="13">
        <f>J327*0.8*0.05/G327</f>
        <v>8.1546666666666674</v>
      </c>
      <c r="T327" s="13">
        <f>J327*0.8*0.1/G327</f>
        <v>16.309333333333335</v>
      </c>
      <c r="U327" s="13">
        <f>J327*0.8*0.075/G327</f>
        <v>12.231999999999999</v>
      </c>
      <c r="V327" s="12">
        <f>(R327+65)*1.25+K327+M327*1.25</f>
        <v>111.83</v>
      </c>
      <c r="W327" s="12">
        <v>120</v>
      </c>
      <c r="X327" s="12">
        <f>(T327+52)*1.25+K327+M327*1.25</f>
        <v>85.386666666666684</v>
      </c>
      <c r="Y327" s="12">
        <f>(U327+41)*1.25+L327+M327*1.25</f>
        <v>66.539999999999992</v>
      </c>
      <c r="Z327" s="12">
        <f>(S327+30)*1.25+L327+M327*1.25</f>
        <v>47.693333333333342</v>
      </c>
      <c r="AA327"/>
      <c r="AB327" s="3" t="e">
        <f>#REF!*H327</f>
        <v>#REF!</v>
      </c>
    </row>
    <row r="328" spans="2:28" s="3" customFormat="1" x14ac:dyDescent="0.35">
      <c r="B328" s="5" t="s">
        <v>23</v>
      </c>
      <c r="C328" s="5">
        <v>1</v>
      </c>
      <c r="D328" s="5">
        <v>6</v>
      </c>
      <c r="E328" s="5">
        <v>2</v>
      </c>
      <c r="F328" s="9">
        <f>C328+D328-E328</f>
        <v>5</v>
      </c>
      <c r="G328" s="10">
        <v>0.75</v>
      </c>
      <c r="H328" s="11">
        <v>132</v>
      </c>
      <c r="I328" s="17">
        <v>1.1000000000000001</v>
      </c>
      <c r="J328" s="17">
        <f>H328*I328</f>
        <v>145.20000000000002</v>
      </c>
      <c r="K328" s="17"/>
      <c r="L328" s="17"/>
      <c r="M328" s="17"/>
      <c r="N328" s="17" t="s">
        <v>688</v>
      </c>
      <c r="O328" s="10" t="s">
        <v>702</v>
      </c>
      <c r="P328" s="10" t="s">
        <v>399</v>
      </c>
      <c r="Q328" s="12">
        <f>(J328*0.8+250)*1.25</f>
        <v>457.70000000000005</v>
      </c>
      <c r="R328" s="13">
        <f>J328*0.8*0.15/G328</f>
        <v>23.232000000000003</v>
      </c>
      <c r="S328" s="13">
        <f>J328*0.8*0.05/G328</f>
        <v>7.7440000000000024</v>
      </c>
      <c r="T328" s="13">
        <f>J328*0.8*0.1/G328</f>
        <v>15.488000000000005</v>
      </c>
      <c r="U328" s="13">
        <f>J328*0.8*0.075/G328</f>
        <v>11.616000000000001</v>
      </c>
      <c r="V328" s="12">
        <f>(R328+65)*1.25+K328+M328*1.25</f>
        <v>110.28999999999999</v>
      </c>
      <c r="W328" s="12">
        <v>120</v>
      </c>
      <c r="X328" s="12">
        <f>(T328+52)*1.25+K328+M328*1.25</f>
        <v>84.36</v>
      </c>
      <c r="Y328" s="12">
        <f>(U328+41)*1.25+L328+M328*1.25</f>
        <v>65.77</v>
      </c>
      <c r="Z328" s="12">
        <f>(S328+30)*1.25+L328+M328*1.25</f>
        <v>47.18</v>
      </c>
      <c r="AA328" s="8"/>
      <c r="AB328" s="3" t="e">
        <f>#REF!*H328</f>
        <v>#REF!</v>
      </c>
    </row>
    <row r="329" spans="2:28" s="3" customFormat="1" ht="13" x14ac:dyDescent="0.3">
      <c r="B329" s="5" t="s">
        <v>537</v>
      </c>
      <c r="C329" s="5"/>
      <c r="D329" s="5"/>
      <c r="E329" s="5"/>
      <c r="F329" s="9">
        <f>C329+D329-E329</f>
        <v>0</v>
      </c>
      <c r="G329" s="10">
        <v>0.75</v>
      </c>
      <c r="H329" s="11">
        <v>199</v>
      </c>
      <c r="I329" s="17">
        <v>1.2</v>
      </c>
      <c r="J329" s="17">
        <f>H329*I329</f>
        <v>238.79999999999998</v>
      </c>
      <c r="K329" s="17"/>
      <c r="L329" s="17"/>
      <c r="M329" s="17"/>
      <c r="N329" s="17" t="s">
        <v>688</v>
      </c>
      <c r="O329" s="10" t="s">
        <v>702</v>
      </c>
      <c r="P329" s="10" t="s">
        <v>554</v>
      </c>
      <c r="Q329" s="12">
        <f>(J329*0.8+250)*1.25</f>
        <v>551.29999999999995</v>
      </c>
      <c r="R329" s="13">
        <f>J329*0.8*0.15/G329</f>
        <v>38.207999999999998</v>
      </c>
      <c r="S329" s="13">
        <f>J329*0.8*0.05/G329</f>
        <v>12.735999999999999</v>
      </c>
      <c r="T329" s="13">
        <f>J329*0.8*0.1/G329</f>
        <v>25.471999999999998</v>
      </c>
      <c r="U329" s="13">
        <f>J329*0.8*0.075/G329</f>
        <v>19.103999999999999</v>
      </c>
      <c r="V329" s="12">
        <f>(R329+65)*1.25+K329+M329*1.25</f>
        <v>129.01</v>
      </c>
      <c r="W329" s="12">
        <v>130</v>
      </c>
      <c r="X329" s="12">
        <f>(T329+52)*1.25+K329+M329*1.25</f>
        <v>96.839999999999989</v>
      </c>
      <c r="Y329" s="12">
        <f>(U329+41)*1.25+L329+M329*1.25</f>
        <v>75.13</v>
      </c>
      <c r="Z329" s="12">
        <f>(S329+30)*1.25+L329+M329*1.25</f>
        <v>53.419999999999995</v>
      </c>
      <c r="AB329" s="3" t="e">
        <f>#REF!*H329</f>
        <v>#REF!</v>
      </c>
    </row>
    <row r="330" spans="2:28" s="3" customFormat="1" ht="13" x14ac:dyDescent="0.3">
      <c r="B330" s="5" t="s">
        <v>674</v>
      </c>
      <c r="C330" s="5">
        <v>2</v>
      </c>
      <c r="D330" s="5"/>
      <c r="E330" s="5">
        <v>1</v>
      </c>
      <c r="F330" s="9">
        <f>C330+D330-E330</f>
        <v>1</v>
      </c>
      <c r="G330" s="10">
        <v>0.75</v>
      </c>
      <c r="H330" s="11">
        <v>299</v>
      </c>
      <c r="I330" s="17">
        <v>1.2</v>
      </c>
      <c r="J330" s="17">
        <f>H330*I330</f>
        <v>358.8</v>
      </c>
      <c r="K330" s="17">
        <v>16</v>
      </c>
      <c r="L330" s="17">
        <v>8</v>
      </c>
      <c r="M330" s="17"/>
      <c r="N330" s="17" t="s">
        <v>688</v>
      </c>
      <c r="O330" s="10" t="s">
        <v>702</v>
      </c>
      <c r="P330" s="10" t="s">
        <v>562</v>
      </c>
      <c r="Q330" s="12">
        <f>(J330*0.8+250)*1.25</f>
        <v>671.3</v>
      </c>
      <c r="R330" s="13">
        <f>J330*0.8*0.15/G330</f>
        <v>57.408000000000008</v>
      </c>
      <c r="S330" s="13">
        <f>J330*0.8*0.05/G330</f>
        <v>19.136000000000003</v>
      </c>
      <c r="T330" s="13">
        <f>J330*0.8*0.1/G330</f>
        <v>38.272000000000006</v>
      </c>
      <c r="U330" s="13">
        <f>J330*0.8*0.075/G330</f>
        <v>28.704000000000004</v>
      </c>
      <c r="V330" s="12">
        <f>(R330+65)*1.25+K330+M330*1.25</f>
        <v>169.01000000000002</v>
      </c>
      <c r="W330" s="12">
        <v>180</v>
      </c>
      <c r="X330" s="12">
        <f>(T330+52)*1.25+K330+M330*1.25</f>
        <v>128.84</v>
      </c>
      <c r="Y330" s="12">
        <f>(U330+41)*1.25+L330+M330*1.25</f>
        <v>95.13000000000001</v>
      </c>
      <c r="Z330" s="12">
        <f>(S330+30)*1.25+L330+M330*1.25</f>
        <v>69.42</v>
      </c>
      <c r="AB330" s="3" t="e">
        <f>#REF!*H330</f>
        <v>#REF!</v>
      </c>
    </row>
    <row r="331" spans="2:28" s="3" customFormat="1" ht="13" x14ac:dyDescent="0.3">
      <c r="B331" s="5" t="s">
        <v>828</v>
      </c>
      <c r="C331" s="5"/>
      <c r="D331" s="5">
        <v>1</v>
      </c>
      <c r="E331" s="5"/>
      <c r="F331" s="9">
        <f>C331+D331-E331</f>
        <v>1</v>
      </c>
      <c r="G331" s="10">
        <v>0.75</v>
      </c>
      <c r="H331" s="11">
        <v>89</v>
      </c>
      <c r="I331" s="17">
        <v>1</v>
      </c>
      <c r="J331" s="17">
        <f>H331*I331</f>
        <v>89</v>
      </c>
      <c r="K331" s="17"/>
      <c r="L331" s="17"/>
      <c r="M331" s="17"/>
      <c r="N331" s="17" t="s">
        <v>700</v>
      </c>
      <c r="O331" s="10" t="s">
        <v>871</v>
      </c>
      <c r="P331" s="10"/>
      <c r="Q331" s="12">
        <f>(J331*0.8+250)*1.25</f>
        <v>401.5</v>
      </c>
      <c r="R331" s="13">
        <f>J331*0.8*0.15/G331</f>
        <v>14.24</v>
      </c>
      <c r="S331" s="13">
        <f>J331*0.8*0.05/G331</f>
        <v>4.746666666666667</v>
      </c>
      <c r="T331" s="13">
        <f>J331*0.8*0.1/G331</f>
        <v>9.4933333333333341</v>
      </c>
      <c r="U331" s="13">
        <f>J331*0.8*0.075/G331</f>
        <v>7.12</v>
      </c>
      <c r="V331" s="12">
        <f>(R331+65)*1.25+K331+M331*1.25</f>
        <v>99.05</v>
      </c>
      <c r="W331" s="12">
        <v>100</v>
      </c>
      <c r="X331" s="12">
        <f>(T331+52)*1.25+K331+M331*1.25</f>
        <v>76.86666666666666</v>
      </c>
      <c r="Y331" s="12">
        <f>(U331+41)*1.25+L331+M331*1.25</f>
        <v>60.15</v>
      </c>
      <c r="Z331" s="12">
        <f>(S331+30)*1.25+L331+M331*1.25</f>
        <v>43.433333333333337</v>
      </c>
      <c r="AB331" s="3" t="e">
        <f>#REF!*H331</f>
        <v>#REF!</v>
      </c>
    </row>
    <row r="332" spans="2:28" s="3" customFormat="1" x14ac:dyDescent="0.35">
      <c r="B332" s="6" t="s">
        <v>624</v>
      </c>
      <c r="C332" s="6">
        <v>8</v>
      </c>
      <c r="D332" s="6"/>
      <c r="E332" s="6">
        <v>8</v>
      </c>
      <c r="F332" s="9">
        <f>C332+D332-E332</f>
        <v>0</v>
      </c>
      <c r="G332" s="10">
        <v>0.75</v>
      </c>
      <c r="H332" s="11">
        <v>151</v>
      </c>
      <c r="I332" s="17">
        <v>1</v>
      </c>
      <c r="J332" s="17">
        <f>H332*I332</f>
        <v>151</v>
      </c>
      <c r="K332" s="17"/>
      <c r="L332" s="17"/>
      <c r="M332" s="17"/>
      <c r="N332" s="17" t="s">
        <v>688</v>
      </c>
      <c r="O332" s="10" t="s">
        <v>702</v>
      </c>
      <c r="P332" s="10"/>
      <c r="Q332" s="12">
        <f>(J332*0.8+250)*1.25</f>
        <v>463.5</v>
      </c>
      <c r="R332" s="13">
        <f>J332*0.8*0.15/G332</f>
        <v>24.16</v>
      </c>
      <c r="S332" s="13">
        <f>J332*0.8*0.05/G332</f>
        <v>8.0533333333333346</v>
      </c>
      <c r="T332" s="13">
        <f>J332*0.8*0.1/G332</f>
        <v>16.106666666666669</v>
      </c>
      <c r="U332" s="13">
        <f>J332*0.8*0.075/G332</f>
        <v>12.08</v>
      </c>
      <c r="V332" s="12">
        <f>(R332+65)*1.25+K332+M332*1.25</f>
        <v>111.44999999999999</v>
      </c>
      <c r="W332" s="12">
        <v>120</v>
      </c>
      <c r="X332" s="12">
        <f>(T332+52)*1.25+K332+M332*1.25</f>
        <v>85.13333333333334</v>
      </c>
      <c r="Y332" s="12">
        <f>(U332+41)*1.25+L332+M332*1.25</f>
        <v>66.349999999999994</v>
      </c>
      <c r="Z332" s="12">
        <f>(S332+30)*1.25+L332+M332*1.25</f>
        <v>47.56666666666667</v>
      </c>
      <c r="AA332" s="8"/>
      <c r="AB332" s="3" t="e">
        <f>#REF!*H332</f>
        <v>#REF!</v>
      </c>
    </row>
    <row r="333" spans="2:28" s="3" customFormat="1" ht="13" x14ac:dyDescent="0.3">
      <c r="B333" s="6" t="s">
        <v>709</v>
      </c>
      <c r="C333" s="6"/>
      <c r="D333" s="6">
        <v>12</v>
      </c>
      <c r="E333" s="6">
        <v>7</v>
      </c>
      <c r="F333" s="9">
        <f>C333+D333-E333</f>
        <v>5</v>
      </c>
      <c r="G333" s="10">
        <v>0.75</v>
      </c>
      <c r="H333" s="11">
        <v>159</v>
      </c>
      <c r="I333" s="17">
        <v>1.2</v>
      </c>
      <c r="J333" s="17">
        <f>H333*I333</f>
        <v>190.79999999999998</v>
      </c>
      <c r="K333" s="17"/>
      <c r="L333" s="17"/>
      <c r="M333" s="17"/>
      <c r="N333" s="17" t="s">
        <v>688</v>
      </c>
      <c r="O333" s="10" t="s">
        <v>702</v>
      </c>
      <c r="P333" s="10"/>
      <c r="Q333" s="12">
        <f>(J333*0.8+250)*1.25</f>
        <v>503.29999999999995</v>
      </c>
      <c r="R333" s="13">
        <f>J333*0.8*0.15/G333</f>
        <v>30.527999999999995</v>
      </c>
      <c r="S333" s="13">
        <f>J333*0.8*0.05/G333</f>
        <v>10.176</v>
      </c>
      <c r="T333" s="13">
        <f>J333*0.8*0.1/G333</f>
        <v>20.352</v>
      </c>
      <c r="U333" s="13">
        <f>J333*0.8*0.075/G333</f>
        <v>15.263999999999998</v>
      </c>
      <c r="V333" s="12">
        <f>(R333+65)*1.25+K333+M333*1.25</f>
        <v>119.41</v>
      </c>
      <c r="W333" s="12">
        <v>130</v>
      </c>
      <c r="X333" s="12">
        <f>(T333+52)*1.25+K333+M333*1.25</f>
        <v>90.44</v>
      </c>
      <c r="Y333" s="12">
        <f>(U333+41)*1.25+L333+M333*1.25</f>
        <v>70.33</v>
      </c>
      <c r="Z333" s="12">
        <f>(S333+30)*1.25+L333+M333*1.25</f>
        <v>50.22</v>
      </c>
      <c r="AA333" s="1"/>
      <c r="AB333" s="3" t="e">
        <f>#REF!*H333</f>
        <v>#REF!</v>
      </c>
    </row>
    <row r="334" spans="2:28" s="3" customFormat="1" ht="13" x14ac:dyDescent="0.3">
      <c r="B334" s="6" t="s">
        <v>633</v>
      </c>
      <c r="C334" s="6">
        <v>4</v>
      </c>
      <c r="D334" s="6"/>
      <c r="E334" s="6">
        <v>1</v>
      </c>
      <c r="F334" s="9">
        <f>C334+D334-E334</f>
        <v>3</v>
      </c>
      <c r="G334" s="10">
        <v>0.75</v>
      </c>
      <c r="H334" s="11">
        <v>289</v>
      </c>
      <c r="I334" s="17">
        <v>1.2</v>
      </c>
      <c r="J334" s="17">
        <f>H334*I334</f>
        <v>346.8</v>
      </c>
      <c r="K334" s="17">
        <v>16</v>
      </c>
      <c r="L334" s="17">
        <v>8</v>
      </c>
      <c r="M334" s="17"/>
      <c r="N334" s="17" t="s">
        <v>688</v>
      </c>
      <c r="O334" s="10" t="s">
        <v>702</v>
      </c>
      <c r="P334" s="19" t="s">
        <v>638</v>
      </c>
      <c r="Q334" s="12">
        <f>(J334*0.8+250)*1.25</f>
        <v>659.30000000000007</v>
      </c>
      <c r="R334" s="13">
        <f>J334*0.8*0.15/G334</f>
        <v>55.488</v>
      </c>
      <c r="S334" s="13">
        <f>J334*0.8*0.05/G334</f>
        <v>18.495999999999999</v>
      </c>
      <c r="T334" s="13">
        <f>J334*0.8*0.1/G334</f>
        <v>36.991999999999997</v>
      </c>
      <c r="U334" s="13">
        <f>J334*0.8*0.075/G334</f>
        <v>27.744</v>
      </c>
      <c r="V334" s="12">
        <f>(R334+65)*1.25+K334+M334*1.25</f>
        <v>166.61</v>
      </c>
      <c r="W334" s="12">
        <v>180</v>
      </c>
      <c r="X334" s="12">
        <f>(T334+52)*1.25+K334+M334*1.25</f>
        <v>127.23999999999998</v>
      </c>
      <c r="Y334" s="12">
        <f>(U334+41)*1.25+L334+M334*1.25</f>
        <v>93.93</v>
      </c>
      <c r="Z334" s="12">
        <f>(S334+30)*1.25+L334+M334*1.25</f>
        <v>68.61999999999999</v>
      </c>
      <c r="AA334" s="1"/>
    </row>
    <row r="335" spans="2:28" s="3" customFormat="1" x14ac:dyDescent="0.35">
      <c r="B335" s="5" t="s">
        <v>490</v>
      </c>
      <c r="C335" s="5">
        <v>2</v>
      </c>
      <c r="D335" s="5"/>
      <c r="E335" s="5"/>
      <c r="F335" s="9">
        <f>C335+D335-E335</f>
        <v>2</v>
      </c>
      <c r="G335" s="10">
        <v>0.75</v>
      </c>
      <c r="H335" s="11">
        <v>379</v>
      </c>
      <c r="I335" s="17">
        <v>1.2</v>
      </c>
      <c r="J335" s="17">
        <f>H335*I335</f>
        <v>454.8</v>
      </c>
      <c r="K335" s="17">
        <v>16</v>
      </c>
      <c r="L335" s="17">
        <v>8</v>
      </c>
      <c r="M335" s="17"/>
      <c r="N335" s="17" t="s">
        <v>688</v>
      </c>
      <c r="O335" s="10" t="s">
        <v>702</v>
      </c>
      <c r="P335" s="10" t="s">
        <v>521</v>
      </c>
      <c r="Q335" s="12">
        <f>(J335*0.8+250)*1.25</f>
        <v>767.30000000000007</v>
      </c>
      <c r="R335" s="13">
        <f>J335*0.8*0.15/G335</f>
        <v>72.768000000000001</v>
      </c>
      <c r="S335" s="13">
        <f>J335*0.8*0.05/G335</f>
        <v>24.256000000000004</v>
      </c>
      <c r="T335" s="13">
        <f>J335*0.8*0.1/G335</f>
        <v>48.512000000000008</v>
      </c>
      <c r="U335" s="13">
        <f>J335*0.8*0.075/G335</f>
        <v>36.384</v>
      </c>
      <c r="V335" s="12">
        <f>(R335+65)*1.25+K335+M335*1.25</f>
        <v>188.21</v>
      </c>
      <c r="W335" s="12">
        <v>190</v>
      </c>
      <c r="X335" s="12">
        <f>(T335+52)*1.25+K335+M335*1.25</f>
        <v>141.63999999999999</v>
      </c>
      <c r="Y335" s="12">
        <f>(U335+41)*1.25+L335+M335*1.25</f>
        <v>104.73</v>
      </c>
      <c r="Z335" s="12">
        <f>(S335+30)*1.25+L335+M335*1.25</f>
        <v>75.819999999999993</v>
      </c>
      <c r="AA335" s="8"/>
      <c r="AB335" s="3" t="e">
        <f>#REF!*H335</f>
        <v>#REF!</v>
      </c>
    </row>
    <row r="336" spans="2:28" s="3" customFormat="1" x14ac:dyDescent="0.35">
      <c r="B336" s="5" t="s">
        <v>35</v>
      </c>
      <c r="C336" s="5">
        <v>2</v>
      </c>
      <c r="D336" s="5"/>
      <c r="E336" s="5">
        <v>1</v>
      </c>
      <c r="F336" s="9">
        <f>C336+D336-E336</f>
        <v>1</v>
      </c>
      <c r="G336" s="10">
        <v>0.75</v>
      </c>
      <c r="H336" s="11">
        <v>325</v>
      </c>
      <c r="I336" s="17">
        <v>1.2</v>
      </c>
      <c r="J336" s="17">
        <f>H336*I336</f>
        <v>390</v>
      </c>
      <c r="K336" s="17">
        <v>16</v>
      </c>
      <c r="L336" s="17">
        <v>8</v>
      </c>
      <c r="M336" s="17"/>
      <c r="N336" s="17" t="s">
        <v>688</v>
      </c>
      <c r="O336" s="10" t="s">
        <v>702</v>
      </c>
      <c r="P336" s="10" t="s">
        <v>453</v>
      </c>
      <c r="Q336" s="12">
        <f>(J336*0.8+250)*1.25</f>
        <v>702.5</v>
      </c>
      <c r="R336" s="13">
        <f>J336*0.8*0.15/G336</f>
        <v>62.4</v>
      </c>
      <c r="S336" s="13">
        <f>J336*0.8*0.05/G336</f>
        <v>20.8</v>
      </c>
      <c r="T336" s="13">
        <f>J336*0.8*0.1/G336</f>
        <v>41.6</v>
      </c>
      <c r="U336" s="13">
        <f>J336*0.8*0.075/G336</f>
        <v>31.2</v>
      </c>
      <c r="V336" s="12">
        <f>(R336+65)*1.25+K336+M336*1.25</f>
        <v>175.25</v>
      </c>
      <c r="W336" s="12">
        <v>180</v>
      </c>
      <c r="X336" s="12">
        <f>(T336+52)*1.25+K336+M336*1.25</f>
        <v>133</v>
      </c>
      <c r="Y336" s="12">
        <f>(U336+41)*1.25+L336+M336*1.25</f>
        <v>98.25</v>
      </c>
      <c r="Z336" s="12">
        <f>(S336+30)*1.25+L336+M336*1.25</f>
        <v>71.5</v>
      </c>
      <c r="AA336"/>
      <c r="AB336" s="3" t="e">
        <f>#REF!*H336</f>
        <v>#REF!</v>
      </c>
    </row>
    <row r="337" spans="2:28" s="3" customFormat="1" ht="13" x14ac:dyDescent="0.3">
      <c r="B337" s="6" t="s">
        <v>260</v>
      </c>
      <c r="C337" s="6"/>
      <c r="D337" s="6"/>
      <c r="E337" s="6"/>
      <c r="F337" s="9">
        <f>C337+D337-E337</f>
        <v>0</v>
      </c>
      <c r="G337" s="10">
        <v>0.75</v>
      </c>
      <c r="H337" s="11">
        <v>159</v>
      </c>
      <c r="I337" s="17">
        <v>1.1000000000000001</v>
      </c>
      <c r="J337" s="17">
        <f>H337*I337</f>
        <v>174.9</v>
      </c>
      <c r="K337" s="17"/>
      <c r="L337" s="17"/>
      <c r="M337" s="17"/>
      <c r="N337" s="17" t="s">
        <v>688</v>
      </c>
      <c r="O337" s="10" t="s">
        <v>702</v>
      </c>
      <c r="P337" s="10" t="s">
        <v>454</v>
      </c>
      <c r="Q337" s="12">
        <f>(J337*0.8+250)*1.25</f>
        <v>487.40000000000003</v>
      </c>
      <c r="R337" s="13">
        <f>J337*0.8*0.15/G337</f>
        <v>27.984000000000005</v>
      </c>
      <c r="S337" s="13">
        <f>J337*0.8*0.05/G337</f>
        <v>9.3280000000000012</v>
      </c>
      <c r="T337" s="13">
        <f>J337*0.8*0.1/G337</f>
        <v>18.656000000000002</v>
      </c>
      <c r="U337" s="13">
        <f>J337*0.8*0.075/G337</f>
        <v>13.992000000000003</v>
      </c>
      <c r="V337" s="12">
        <f>(R337+65)*1.25+K337+M337*1.25</f>
        <v>116.23000000000002</v>
      </c>
      <c r="W337" s="12">
        <v>120</v>
      </c>
      <c r="X337" s="12">
        <f>(T337+52)*1.25+K337+M337*1.25</f>
        <v>88.320000000000007</v>
      </c>
      <c r="Y337" s="12">
        <f>(U337+41)*1.25+L337+M337*1.25</f>
        <v>68.740000000000009</v>
      </c>
      <c r="Z337" s="12">
        <f>(S337+30)*1.25+L337+M337*1.25</f>
        <v>49.160000000000004</v>
      </c>
      <c r="AB337" s="3" t="e">
        <f>#REF!*H337</f>
        <v>#REF!</v>
      </c>
    </row>
    <row r="338" spans="2:28" s="3" customFormat="1" ht="13" x14ac:dyDescent="0.3">
      <c r="B338" s="5" t="s">
        <v>276</v>
      </c>
      <c r="C338" s="5">
        <v>1</v>
      </c>
      <c r="D338" s="5"/>
      <c r="E338" s="5"/>
      <c r="F338" s="9">
        <f>C338+D338-E338</f>
        <v>1</v>
      </c>
      <c r="G338" s="10">
        <v>0.75</v>
      </c>
      <c r="H338" s="11">
        <v>119</v>
      </c>
      <c r="I338" s="17">
        <v>1.2</v>
      </c>
      <c r="J338" s="17">
        <f>H338*I338</f>
        <v>142.79999999999998</v>
      </c>
      <c r="K338" s="17"/>
      <c r="L338" s="17"/>
      <c r="M338" s="17"/>
      <c r="N338" s="17" t="s">
        <v>688</v>
      </c>
      <c r="O338" s="10" t="s">
        <v>702</v>
      </c>
      <c r="P338" s="10" t="s">
        <v>472</v>
      </c>
      <c r="Q338" s="12">
        <f>(J338*0.8+250)*1.25</f>
        <v>455.3</v>
      </c>
      <c r="R338" s="13">
        <f>J338*0.8*0.15/G338</f>
        <v>22.847999999999999</v>
      </c>
      <c r="S338" s="13">
        <f>J338*0.8*0.05/G338</f>
        <v>7.6159999999999997</v>
      </c>
      <c r="T338" s="13">
        <f>J338*0.8*0.1/G338</f>
        <v>15.231999999999999</v>
      </c>
      <c r="U338" s="13">
        <f>J338*0.8*0.075/G338</f>
        <v>11.423999999999999</v>
      </c>
      <c r="V338" s="12">
        <f>(R338+65)*1.25+K338+M338*1.25</f>
        <v>109.81</v>
      </c>
      <c r="W338" s="12">
        <v>120</v>
      </c>
      <c r="X338" s="12">
        <f>(T338+52)*1.25+K338+M338*1.25</f>
        <v>84.039999999999992</v>
      </c>
      <c r="Y338" s="12">
        <f>(U338+41)*1.25+L338+M338*1.25</f>
        <v>65.53</v>
      </c>
      <c r="Z338" s="12">
        <f>(S338+30)*1.25+L338+M338*1.25</f>
        <v>47.019999999999996</v>
      </c>
      <c r="AB338" s="27" t="e">
        <f>#REF!*H338</f>
        <v>#REF!</v>
      </c>
    </row>
    <row r="339" spans="2:28" s="3" customFormat="1" x14ac:dyDescent="0.35">
      <c r="B339" s="5" t="s">
        <v>832</v>
      </c>
      <c r="C339" s="5"/>
      <c r="D339" s="5">
        <v>6</v>
      </c>
      <c r="E339" s="5">
        <v>6</v>
      </c>
      <c r="F339" s="9">
        <f>C339+D339-E339</f>
        <v>0</v>
      </c>
      <c r="G339" s="10">
        <v>0.75</v>
      </c>
      <c r="H339" s="11">
        <v>189</v>
      </c>
      <c r="I339" s="17">
        <v>1.2</v>
      </c>
      <c r="J339" s="17">
        <f>H339*I339</f>
        <v>226.79999999999998</v>
      </c>
      <c r="K339" s="17"/>
      <c r="L339" s="17"/>
      <c r="M339" s="17"/>
      <c r="N339" s="17" t="s">
        <v>700</v>
      </c>
      <c r="O339" s="10" t="s">
        <v>871</v>
      </c>
      <c r="P339" s="10"/>
      <c r="Q339" s="12">
        <f>(J339*0.8+250)*1.25</f>
        <v>539.29999999999995</v>
      </c>
      <c r="R339" s="13">
        <f>J339*0.8*0.15/G339</f>
        <v>36.287999999999997</v>
      </c>
      <c r="S339" s="13">
        <f>J339*0.8*0.05/G339</f>
        <v>12.096000000000002</v>
      </c>
      <c r="T339" s="13">
        <f>J339*0.8*0.1/G339</f>
        <v>24.192000000000004</v>
      </c>
      <c r="U339" s="13">
        <f>J339*0.8*0.075/G339</f>
        <v>18.143999999999998</v>
      </c>
      <c r="V339" s="12">
        <f>(R339+65)*1.25+K339+M339*1.25</f>
        <v>126.61</v>
      </c>
      <c r="W339" s="12">
        <v>140</v>
      </c>
      <c r="X339" s="12">
        <f>(T339+52)*1.25+K339+M339*1.25</f>
        <v>95.240000000000009</v>
      </c>
      <c r="Y339" s="12">
        <f>(U339+41)*1.25+L339+M339*1.25</f>
        <v>73.929999999999993</v>
      </c>
      <c r="Z339" s="12">
        <f>(S339+30)*1.25+L339+M339*1.25</f>
        <v>52.620000000000005</v>
      </c>
      <c r="AA339" s="8"/>
      <c r="AB339" s="3" t="e">
        <f>#REF!*H339</f>
        <v>#REF!</v>
      </c>
    </row>
    <row r="340" spans="2:28" s="3" customFormat="1" x14ac:dyDescent="0.35">
      <c r="B340" s="6" t="s">
        <v>169</v>
      </c>
      <c r="C340" s="6">
        <v>2</v>
      </c>
      <c r="D340" s="6"/>
      <c r="E340" s="6"/>
      <c r="F340" s="9">
        <f>C340+D340-E340</f>
        <v>2</v>
      </c>
      <c r="G340" s="10">
        <v>0.7</v>
      </c>
      <c r="H340" s="11">
        <v>199</v>
      </c>
      <c r="I340" s="17">
        <v>1.2</v>
      </c>
      <c r="J340" s="17">
        <f>H340*I340</f>
        <v>238.79999999999998</v>
      </c>
      <c r="K340" s="17">
        <v>16</v>
      </c>
      <c r="L340" s="17">
        <v>8</v>
      </c>
      <c r="M340" s="17"/>
      <c r="N340" s="17" t="s">
        <v>688</v>
      </c>
      <c r="O340" s="10" t="s">
        <v>701</v>
      </c>
      <c r="P340" s="10" t="s">
        <v>345</v>
      </c>
      <c r="Q340" s="12">
        <f>(J340*0.8+250)*1.25</f>
        <v>551.29999999999995</v>
      </c>
      <c r="R340" s="13">
        <f>J340*0.8*0.15/G340</f>
        <v>40.937142857142859</v>
      </c>
      <c r="S340" s="13">
        <f>J340*0.8*0.05/G340</f>
        <v>13.645714285714286</v>
      </c>
      <c r="T340" s="13">
        <f>J340*0.8*0.1/G340</f>
        <v>27.291428571428572</v>
      </c>
      <c r="U340" s="13">
        <f>J340*0.8*0.075/G340</f>
        <v>20.46857142857143</v>
      </c>
      <c r="V340" s="12">
        <f>(R340+65)*1.25+K340+M340*1.25</f>
        <v>148.42142857142858</v>
      </c>
      <c r="W340" s="12">
        <v>160</v>
      </c>
      <c r="X340" s="12">
        <f>(T340+52)*1.25+K340+M340*1.25</f>
        <v>115.11428571428571</v>
      </c>
      <c r="Y340" s="12">
        <f>(U340+41)*1.25+L340+M340*1.25</f>
        <v>84.835714285714289</v>
      </c>
      <c r="Z340" s="12">
        <f>(S340+30)*1.25+L340+M340*1.25</f>
        <v>62.557142857142857</v>
      </c>
      <c r="AA340" s="8"/>
      <c r="AB340" s="3" t="e">
        <f>#REF!*H340</f>
        <v>#REF!</v>
      </c>
    </row>
    <row r="341" spans="2:28" s="3" customFormat="1" x14ac:dyDescent="0.35">
      <c r="B341" s="5" t="s">
        <v>612</v>
      </c>
      <c r="C341" s="5">
        <v>3</v>
      </c>
      <c r="D341" s="5"/>
      <c r="E341" s="5"/>
      <c r="F341" s="9">
        <f>C341+D341-E341</f>
        <v>3</v>
      </c>
      <c r="G341" s="10">
        <v>0.75</v>
      </c>
      <c r="H341" s="11">
        <v>170</v>
      </c>
      <c r="I341" s="17">
        <v>1.2</v>
      </c>
      <c r="J341" s="17">
        <f>H341*I341</f>
        <v>204</v>
      </c>
      <c r="K341" s="17"/>
      <c r="L341" s="17"/>
      <c r="M341" s="17"/>
      <c r="N341" s="17" t="s">
        <v>688</v>
      </c>
      <c r="O341" s="10" t="s">
        <v>701</v>
      </c>
      <c r="P341" s="10"/>
      <c r="Q341" s="12">
        <f>(J341*0.8+250)*1.25</f>
        <v>516.5</v>
      </c>
      <c r="R341" s="13">
        <f>J341*0.8*0.15/G341</f>
        <v>32.64</v>
      </c>
      <c r="S341" s="13">
        <f>J341*0.8*0.05/G341</f>
        <v>10.880000000000003</v>
      </c>
      <c r="T341" s="13">
        <f>J341*0.8*0.1/G341</f>
        <v>21.760000000000005</v>
      </c>
      <c r="U341" s="13">
        <f>J341*0.8*0.075/G341</f>
        <v>16.32</v>
      </c>
      <c r="V341" s="12">
        <f>(R341+65)*1.25+K341+M341*1.25</f>
        <v>122.05</v>
      </c>
      <c r="W341" s="12">
        <v>130</v>
      </c>
      <c r="X341" s="12">
        <f>(T341+52)*1.25+K341+M341*1.25</f>
        <v>92.2</v>
      </c>
      <c r="Y341" s="12">
        <f>(U341+41)*1.25+L341+M341*1.25</f>
        <v>71.650000000000006</v>
      </c>
      <c r="Z341" s="12">
        <f>(S341+30)*1.25+L341+M341*1.25</f>
        <v>51.1</v>
      </c>
      <c r="AA341" s="8"/>
      <c r="AB341" s="3" t="e">
        <f>#REF!*H341</f>
        <v>#REF!</v>
      </c>
    </row>
    <row r="342" spans="2:28" s="3" customFormat="1" ht="13" x14ac:dyDescent="0.3">
      <c r="B342" s="5" t="s">
        <v>611</v>
      </c>
      <c r="C342" s="5">
        <v>12</v>
      </c>
      <c r="D342" s="5"/>
      <c r="E342" s="5"/>
      <c r="F342" s="9">
        <f>C342+D342-E342</f>
        <v>12</v>
      </c>
      <c r="G342" s="10">
        <v>0.5</v>
      </c>
      <c r="H342" s="11">
        <v>213</v>
      </c>
      <c r="I342" s="17">
        <v>1.2</v>
      </c>
      <c r="J342" s="17">
        <f>H342*I342</f>
        <v>255.6</v>
      </c>
      <c r="K342" s="17">
        <v>16</v>
      </c>
      <c r="L342" s="17">
        <v>8</v>
      </c>
      <c r="M342" s="17"/>
      <c r="N342" s="17" t="s">
        <v>688</v>
      </c>
      <c r="O342" s="10" t="s">
        <v>701</v>
      </c>
      <c r="P342" s="10"/>
      <c r="Q342" s="12">
        <f>(J342*0.8+250)*1.25</f>
        <v>568.1</v>
      </c>
      <c r="R342" s="13">
        <f>J342*0.8*0.15/G342</f>
        <v>61.344000000000001</v>
      </c>
      <c r="S342" s="13">
        <f>J342*0.8*0.05/G342</f>
        <v>20.448000000000004</v>
      </c>
      <c r="T342" s="13">
        <f>J342*0.8*0.1/G342</f>
        <v>40.896000000000008</v>
      </c>
      <c r="U342" s="13">
        <f>J342*0.8*0.075/G342</f>
        <v>30.672000000000001</v>
      </c>
      <c r="V342" s="12">
        <f>(R342+65)*1.25+K342+M342*1.25</f>
        <v>173.93</v>
      </c>
      <c r="W342" s="12">
        <v>180</v>
      </c>
      <c r="X342" s="12">
        <f>(T342+52)*1.25+K342+M342*1.25</f>
        <v>132.12</v>
      </c>
      <c r="Y342" s="12">
        <f>(U342+41)*1.25+L342+M342*1.25</f>
        <v>97.59</v>
      </c>
      <c r="Z342" s="12">
        <f>(S342+30)*1.25+L342+M342*1.25</f>
        <v>71.06</v>
      </c>
      <c r="AB342" s="3" t="e">
        <f>#REF!*H342</f>
        <v>#REF!</v>
      </c>
    </row>
    <row r="343" spans="2:28" s="3" customFormat="1" ht="13" hidden="1" x14ac:dyDescent="0.3">
      <c r="B343" s="5" t="s">
        <v>243</v>
      </c>
      <c r="C343" s="5"/>
      <c r="D343" s="5"/>
      <c r="E343" s="5"/>
      <c r="F343" s="9">
        <f>C343+D343-E343</f>
        <v>0</v>
      </c>
      <c r="G343" s="10">
        <v>0.75</v>
      </c>
      <c r="H343" s="11">
        <v>119</v>
      </c>
      <c r="I343" s="17">
        <v>1</v>
      </c>
      <c r="J343" s="17">
        <f>H343*I343</f>
        <v>119</v>
      </c>
      <c r="K343" s="17"/>
      <c r="L343" s="17"/>
      <c r="M343" s="17"/>
      <c r="N343" s="17"/>
      <c r="O343" s="10"/>
      <c r="P343" s="10"/>
      <c r="Q343" s="12">
        <f>(J343*0.8+250)*1.25</f>
        <v>431.5</v>
      </c>
      <c r="R343" s="13">
        <f>J343*0.8*0.15/G343</f>
        <v>19.04</v>
      </c>
      <c r="S343" s="13">
        <f>J343*0.8*0.05/G343</f>
        <v>6.3466666666666676</v>
      </c>
      <c r="T343" s="13">
        <f>J343*0.8*0.1/G343</f>
        <v>12.693333333333335</v>
      </c>
      <c r="U343" s="13">
        <f>J343*0.8*0.075/G343</f>
        <v>9.52</v>
      </c>
      <c r="V343" s="12">
        <f>(R343+65)*1.25+K343+M343*1.25</f>
        <v>105.04999999999998</v>
      </c>
      <c r="W343" s="12"/>
      <c r="X343" s="12">
        <f>(T343+52)*1.25+K343+M343*1.25</f>
        <v>80.86666666666666</v>
      </c>
      <c r="Y343" s="12">
        <f>(U343+41)*1.25+L343+M343*1.25</f>
        <v>63.149999999999991</v>
      </c>
      <c r="Z343" s="12">
        <f>(S343+30)*1.25+L343+M343*1.25</f>
        <v>45.43333333333333</v>
      </c>
      <c r="AB343" s="3" t="e">
        <f>#REF!*H343</f>
        <v>#REF!</v>
      </c>
    </row>
    <row r="344" spans="2:28" s="3" customFormat="1" ht="13" hidden="1" x14ac:dyDescent="0.3">
      <c r="B344" s="5" t="s">
        <v>242</v>
      </c>
      <c r="C344" s="5"/>
      <c r="D344" s="5"/>
      <c r="E344" s="5"/>
      <c r="F344" s="9">
        <f>C344+D344-E344</f>
        <v>0</v>
      </c>
      <c r="G344" s="10">
        <v>0.75</v>
      </c>
      <c r="H344" s="11">
        <v>149</v>
      </c>
      <c r="I344" s="17">
        <v>1.1000000000000001</v>
      </c>
      <c r="J344" s="17">
        <f>H344*I344</f>
        <v>163.9</v>
      </c>
      <c r="K344" s="17"/>
      <c r="L344" s="17"/>
      <c r="M344" s="17"/>
      <c r="N344" s="17"/>
      <c r="O344" s="10"/>
      <c r="P344" s="10"/>
      <c r="Q344" s="12">
        <f>(J344*0.8+250)*1.25</f>
        <v>476.4</v>
      </c>
      <c r="R344" s="13">
        <f>J344*0.8*0.15/G344</f>
        <v>26.224</v>
      </c>
      <c r="S344" s="13">
        <f>J344*0.8*0.05/G344</f>
        <v>8.7413333333333352</v>
      </c>
      <c r="T344" s="13">
        <f>J344*0.8*0.1/G344</f>
        <v>17.48266666666667</v>
      </c>
      <c r="U344" s="13">
        <f>J344*0.8*0.075/G344</f>
        <v>13.112</v>
      </c>
      <c r="V344" s="12">
        <f>(R344+65)*1.25+K344+M344*1.25</f>
        <v>114.03</v>
      </c>
      <c r="W344" s="12"/>
      <c r="X344" s="12">
        <f>(T344+52)*1.25+K344+M344*1.25</f>
        <v>86.853333333333339</v>
      </c>
      <c r="Y344" s="12">
        <f>(U344+41)*1.25+L344+M344*1.25</f>
        <v>67.64</v>
      </c>
      <c r="Z344" s="12">
        <f>(S344+30)*1.25+L344+M344*1.25</f>
        <v>48.426666666666669</v>
      </c>
      <c r="AB344" s="3" t="e">
        <f>#REF!*H344</f>
        <v>#REF!</v>
      </c>
    </row>
    <row r="345" spans="2:28" s="3" customFormat="1" ht="13" hidden="1" x14ac:dyDescent="0.3">
      <c r="B345" s="6" t="s">
        <v>182</v>
      </c>
      <c r="C345" s="6"/>
      <c r="D345" s="6"/>
      <c r="E345" s="6"/>
      <c r="F345" s="9">
        <f>C345+D345-E345</f>
        <v>0</v>
      </c>
      <c r="G345" s="10">
        <v>0.75</v>
      </c>
      <c r="H345" s="11">
        <v>219</v>
      </c>
      <c r="I345" s="17">
        <v>1.1000000000000001</v>
      </c>
      <c r="J345" s="17">
        <f>H345*I345</f>
        <v>240.9</v>
      </c>
      <c r="K345" s="17"/>
      <c r="L345" s="17"/>
      <c r="M345" s="17"/>
      <c r="N345" s="17"/>
      <c r="O345" s="10"/>
      <c r="P345" s="10"/>
      <c r="Q345" s="12">
        <f>(J345*0.8+250)*1.25</f>
        <v>553.40000000000009</v>
      </c>
      <c r="R345" s="13">
        <f>J345*0.8*0.15/G345</f>
        <v>38.544000000000004</v>
      </c>
      <c r="S345" s="13">
        <f>J345*0.8*0.05/G345</f>
        <v>12.848000000000004</v>
      </c>
      <c r="T345" s="13">
        <f>J345*0.8*0.1/G345</f>
        <v>25.696000000000009</v>
      </c>
      <c r="U345" s="13">
        <f>J345*0.8*0.075/G345</f>
        <v>19.272000000000002</v>
      </c>
      <c r="V345" s="12">
        <f>(R345+65)*1.25+K345+M345*1.25</f>
        <v>129.43</v>
      </c>
      <c r="W345" s="12"/>
      <c r="X345" s="12">
        <f>(T345+52)*1.25+K345+M345*1.25</f>
        <v>97.120000000000019</v>
      </c>
      <c r="Y345" s="12">
        <f>(U345+41)*1.25+L345+M345*1.25</f>
        <v>75.34</v>
      </c>
      <c r="Z345" s="12">
        <f>(S345+30)*1.25+L345+M345*1.25</f>
        <v>53.560000000000009</v>
      </c>
      <c r="AB345" s="3" t="e">
        <f>#REF!*H345</f>
        <v>#REF!</v>
      </c>
    </row>
    <row r="346" spans="2:28" s="3" customFormat="1" x14ac:dyDescent="0.35">
      <c r="B346" s="5" t="s">
        <v>52</v>
      </c>
      <c r="C346" s="5">
        <v>1</v>
      </c>
      <c r="D346" s="5"/>
      <c r="E346" s="5"/>
      <c r="F346" s="9">
        <f>C346+D346-E346</f>
        <v>1</v>
      </c>
      <c r="G346" s="10">
        <v>0.75</v>
      </c>
      <c r="H346" s="11">
        <v>195</v>
      </c>
      <c r="I346" s="17">
        <v>1.2</v>
      </c>
      <c r="J346" s="17">
        <f>H346*I346</f>
        <v>234</v>
      </c>
      <c r="K346" s="17">
        <v>16</v>
      </c>
      <c r="L346" s="17">
        <v>8</v>
      </c>
      <c r="M346" s="17"/>
      <c r="N346" s="17" t="s">
        <v>688</v>
      </c>
      <c r="O346" s="10" t="str">
        <f>SUBSTITUTE("Sverige","sverige","Sverige")</f>
        <v>Sverige</v>
      </c>
      <c r="P346" s="10" t="s">
        <v>461</v>
      </c>
      <c r="Q346" s="12">
        <f>(J346*0.8+250)*1.25</f>
        <v>546.5</v>
      </c>
      <c r="R346" s="13">
        <f>J346*0.8*0.15/G346</f>
        <v>37.440000000000005</v>
      </c>
      <c r="S346" s="13">
        <f>J346*0.8*0.05/G346</f>
        <v>12.480000000000002</v>
      </c>
      <c r="T346" s="13">
        <f>J346*0.8*0.1/G346</f>
        <v>24.960000000000004</v>
      </c>
      <c r="U346" s="13">
        <f>J346*0.8*0.075/G346</f>
        <v>18.720000000000002</v>
      </c>
      <c r="V346" s="12">
        <f>(R346+65)*1.25+K346+M346*1.25</f>
        <v>144.05000000000001</v>
      </c>
      <c r="W346" s="12">
        <v>160</v>
      </c>
      <c r="X346" s="12">
        <f>(T346+52)*1.25+K346+M346*1.25</f>
        <v>112.20000000000002</v>
      </c>
      <c r="Y346" s="12">
        <f>(U346+41)*1.25+L346+M346*1.25</f>
        <v>82.65</v>
      </c>
      <c r="Z346" s="12">
        <f>(S346+30)*1.25+L346+M346*1.25</f>
        <v>61.100000000000009</v>
      </c>
      <c r="AA346"/>
      <c r="AB346" s="3" t="e">
        <f>#REF!*H346</f>
        <v>#REF!</v>
      </c>
    </row>
    <row r="347" spans="2:28" s="3" customFormat="1" ht="13" x14ac:dyDescent="0.3">
      <c r="B347" s="5" t="s">
        <v>53</v>
      </c>
      <c r="C347" s="5">
        <v>1</v>
      </c>
      <c r="D347" s="5"/>
      <c r="E347" s="5"/>
      <c r="F347" s="9">
        <f>C347+D347-E347</f>
        <v>1</v>
      </c>
      <c r="G347" s="10">
        <v>0.75</v>
      </c>
      <c r="H347" s="11">
        <v>695</v>
      </c>
      <c r="I347" s="17">
        <v>1.2</v>
      </c>
      <c r="J347" s="17">
        <f>H347*I347</f>
        <v>834</v>
      </c>
      <c r="K347" s="17">
        <v>16</v>
      </c>
      <c r="L347" s="17">
        <v>8</v>
      </c>
      <c r="M347" s="17"/>
      <c r="N347" s="17" t="s">
        <v>688</v>
      </c>
      <c r="O347" s="10" t="str">
        <f>SUBSTITUTE("Sverige","sverige","Sverige")</f>
        <v>Sverige</v>
      </c>
      <c r="P347" s="10" t="s">
        <v>464</v>
      </c>
      <c r="Q347" s="12">
        <f>(J347*0.8+250)*1.25</f>
        <v>1146.5</v>
      </c>
      <c r="R347" s="13">
        <f>J347*0.8*0.15/G347</f>
        <v>133.44</v>
      </c>
      <c r="S347" s="13">
        <f>J347*0.8*0.05/G347</f>
        <v>44.480000000000011</v>
      </c>
      <c r="T347" s="13">
        <f>J347*0.8*0.1/G347</f>
        <v>88.960000000000022</v>
      </c>
      <c r="U347" s="13">
        <f>J347*0.8*0.075/G347</f>
        <v>66.72</v>
      </c>
      <c r="V347" s="12">
        <f>(R347+65)*1.25+K347+M347*1.25</f>
        <v>264.05</v>
      </c>
      <c r="W347" s="12">
        <v>280</v>
      </c>
      <c r="X347" s="12">
        <f>(T347+52)*1.25+K347+M347*1.25</f>
        <v>192.20000000000005</v>
      </c>
      <c r="Y347" s="12">
        <f>(U347+41)*1.25+L347+M347*1.25</f>
        <v>142.65</v>
      </c>
      <c r="Z347" s="12">
        <f>(S347+30)*1.25+L347+M347*1.25</f>
        <v>101.10000000000002</v>
      </c>
      <c r="AB347" s="3" t="e">
        <f>#REF!*H347</f>
        <v>#REF!</v>
      </c>
    </row>
    <row r="348" spans="2:28" s="3" customFormat="1" ht="13" x14ac:dyDescent="0.3">
      <c r="B348" s="6" t="s">
        <v>229</v>
      </c>
      <c r="C348" s="6">
        <v>1</v>
      </c>
      <c r="D348" s="6"/>
      <c r="E348" s="6"/>
      <c r="F348" s="9">
        <f>C348+D348-E348</f>
        <v>1</v>
      </c>
      <c r="G348" s="10">
        <v>0.75</v>
      </c>
      <c r="H348" s="11">
        <v>239</v>
      </c>
      <c r="I348" s="17">
        <v>1.2</v>
      </c>
      <c r="J348" s="17">
        <f>H348*I348</f>
        <v>286.8</v>
      </c>
      <c r="K348" s="17">
        <v>16</v>
      </c>
      <c r="L348" s="17">
        <v>8</v>
      </c>
      <c r="M348" s="17"/>
      <c r="N348" s="17" t="s">
        <v>688</v>
      </c>
      <c r="O348" s="10" t="str">
        <f>SUBSTITUTE("Sverige","sverige","Sverige")</f>
        <v>Sverige</v>
      </c>
      <c r="P348" s="10" t="s">
        <v>465</v>
      </c>
      <c r="Q348" s="12">
        <f>(J348*0.8+250)*1.25</f>
        <v>599.30000000000007</v>
      </c>
      <c r="R348" s="13">
        <f>J348*0.8*0.15/G348</f>
        <v>45.888000000000005</v>
      </c>
      <c r="S348" s="13">
        <f>J348*0.8*0.05/G348</f>
        <v>15.296000000000001</v>
      </c>
      <c r="T348" s="13">
        <f>J348*0.8*0.1/G348</f>
        <v>30.592000000000002</v>
      </c>
      <c r="U348" s="13">
        <f>J348*0.8*0.075/G348</f>
        <v>22.944000000000003</v>
      </c>
      <c r="V348" s="12">
        <f>(R348+65)*1.25+K348+M348*1.25</f>
        <v>154.61000000000001</v>
      </c>
      <c r="W348" s="12">
        <v>180</v>
      </c>
      <c r="X348" s="12">
        <f>(T348+52)*1.25+K348+M348*1.25</f>
        <v>119.24</v>
      </c>
      <c r="Y348" s="12">
        <f>(U348+41)*1.25+L348+M348*1.25</f>
        <v>87.93</v>
      </c>
      <c r="Z348" s="12">
        <f>(S348+30)*1.25+L348+M348*1.25</f>
        <v>64.62</v>
      </c>
      <c r="AB348" s="3" t="e">
        <f>#REF!*H348</f>
        <v>#REF!</v>
      </c>
    </row>
    <row r="349" spans="2:28" s="3" customFormat="1" ht="13" x14ac:dyDescent="0.3">
      <c r="B349" s="5" t="s">
        <v>116</v>
      </c>
      <c r="C349" s="5">
        <v>1</v>
      </c>
      <c r="D349" s="5"/>
      <c r="E349" s="5"/>
      <c r="F349" s="9">
        <f>C349+D349-E349</f>
        <v>1</v>
      </c>
      <c r="G349" s="10">
        <v>0.75</v>
      </c>
      <c r="H349" s="11">
        <v>299</v>
      </c>
      <c r="I349" s="17">
        <v>1.2</v>
      </c>
      <c r="J349" s="17">
        <f>H349*I349</f>
        <v>358.8</v>
      </c>
      <c r="K349" s="17">
        <v>16</v>
      </c>
      <c r="L349" s="17">
        <v>8</v>
      </c>
      <c r="M349" s="17"/>
      <c r="N349" s="17" t="s">
        <v>688</v>
      </c>
      <c r="O349" s="10" t="str">
        <f>SUBSTITUTE("Sverige","sverige","Sverige")</f>
        <v>Sverige</v>
      </c>
      <c r="P349" s="10" t="s">
        <v>468</v>
      </c>
      <c r="Q349" s="12">
        <f>(J349*0.8+250)*1.25</f>
        <v>671.3</v>
      </c>
      <c r="R349" s="13">
        <f>J349*0.8*0.15/G349</f>
        <v>57.408000000000008</v>
      </c>
      <c r="S349" s="13">
        <f>J349*0.8*0.05/G349</f>
        <v>19.136000000000003</v>
      </c>
      <c r="T349" s="13">
        <f>J349*0.8*0.1/G349</f>
        <v>38.272000000000006</v>
      </c>
      <c r="U349" s="13">
        <f>J349*0.8*0.075/G349</f>
        <v>28.704000000000004</v>
      </c>
      <c r="V349" s="12">
        <f>(R349+65)*1.25+K349+M349*1.25</f>
        <v>169.01000000000002</v>
      </c>
      <c r="W349" s="12">
        <v>180</v>
      </c>
      <c r="X349" s="12">
        <f>(T349+52)*1.25+K349+M349*1.25</f>
        <v>128.84</v>
      </c>
      <c r="Y349" s="12">
        <f>(U349+41)*1.25+L349+M349*1.25</f>
        <v>95.13000000000001</v>
      </c>
      <c r="Z349" s="12">
        <f>(S349+30)*1.25+L349+M349*1.25</f>
        <v>69.42</v>
      </c>
      <c r="AB349" s="3" t="e">
        <f>#REF!*H349</f>
        <v>#REF!</v>
      </c>
    </row>
    <row r="350" spans="2:28" s="3" customFormat="1" ht="13" x14ac:dyDescent="0.3">
      <c r="B350" s="5" t="s">
        <v>198</v>
      </c>
      <c r="C350" s="5">
        <v>1</v>
      </c>
      <c r="D350" s="5"/>
      <c r="E350" s="5"/>
      <c r="F350" s="9">
        <f>C350+D350-E350</f>
        <v>1</v>
      </c>
      <c r="G350" s="10">
        <v>0.75</v>
      </c>
      <c r="H350" s="11">
        <v>219</v>
      </c>
      <c r="I350" s="17">
        <v>1.2</v>
      </c>
      <c r="J350" s="17">
        <f>H350*I350</f>
        <v>262.8</v>
      </c>
      <c r="K350" s="17">
        <v>16</v>
      </c>
      <c r="L350" s="17">
        <v>8</v>
      </c>
      <c r="M350" s="17"/>
      <c r="N350" s="17" t="s">
        <v>688</v>
      </c>
      <c r="O350" s="10" t="s">
        <v>692</v>
      </c>
      <c r="P350" s="10" t="s">
        <v>350</v>
      </c>
      <c r="Q350" s="12">
        <f>(J350*0.8+250)*1.25</f>
        <v>575.29999999999995</v>
      </c>
      <c r="R350" s="13">
        <f>J350*0.8*0.15/G350</f>
        <v>42.048000000000002</v>
      </c>
      <c r="S350" s="13">
        <f>J350*0.8*0.05/G350</f>
        <v>14.016</v>
      </c>
      <c r="T350" s="13">
        <f>J350*0.8*0.1/G350</f>
        <v>28.032</v>
      </c>
      <c r="U350" s="13">
        <f>J350*0.8*0.075/G350</f>
        <v>21.024000000000001</v>
      </c>
      <c r="V350" s="12">
        <f>(R350+65)*1.25+K350+M350*1.25</f>
        <v>149.81</v>
      </c>
      <c r="W350" s="12">
        <v>160</v>
      </c>
      <c r="X350" s="12">
        <f>(T350+52)*1.25+K350+M350*1.25</f>
        <v>116.03999999999999</v>
      </c>
      <c r="Y350" s="12">
        <f>(U350+41)*1.25+L350+M350*1.25</f>
        <v>85.53</v>
      </c>
      <c r="Z350" s="12">
        <f>(S350+30)*1.25+L350+M350*1.25</f>
        <v>63.019999999999996</v>
      </c>
      <c r="AB350" s="3" t="e">
        <f>#REF!*H350</f>
        <v>#REF!</v>
      </c>
    </row>
    <row r="351" spans="2:28" s="3" customFormat="1" ht="13" x14ac:dyDescent="0.3">
      <c r="B351" s="5" t="s">
        <v>44</v>
      </c>
      <c r="C351" s="5">
        <v>7</v>
      </c>
      <c r="D351" s="5"/>
      <c r="E351" s="5">
        <v>1</v>
      </c>
      <c r="F351" s="9">
        <f>C351+D351-E351</f>
        <v>6</v>
      </c>
      <c r="G351" s="10">
        <v>0.75</v>
      </c>
      <c r="H351" s="11">
        <v>350</v>
      </c>
      <c r="I351" s="17">
        <v>1.2</v>
      </c>
      <c r="J351" s="17">
        <f>H351*I351</f>
        <v>420</v>
      </c>
      <c r="K351" s="17">
        <v>16</v>
      </c>
      <c r="L351" s="17">
        <v>8</v>
      </c>
      <c r="M351" s="17"/>
      <c r="N351" s="17" t="s">
        <v>688</v>
      </c>
      <c r="O351" s="10" t="s">
        <v>692</v>
      </c>
      <c r="P351" s="6" t="s">
        <v>360</v>
      </c>
      <c r="Q351" s="12">
        <f>(J351*0.8+250)*1.25</f>
        <v>732.5</v>
      </c>
      <c r="R351" s="13">
        <f>J351*0.8*0.15/G351</f>
        <v>67.2</v>
      </c>
      <c r="S351" s="13">
        <f>J351*0.8*0.05/G351</f>
        <v>22.400000000000002</v>
      </c>
      <c r="T351" s="13">
        <f>J351*0.8*0.1/G351</f>
        <v>44.800000000000004</v>
      </c>
      <c r="U351" s="13">
        <f>J351*0.8*0.075/G351</f>
        <v>33.6</v>
      </c>
      <c r="V351" s="12">
        <f>(R351+65)*1.25+K351+M351*1.25</f>
        <v>181.25</v>
      </c>
      <c r="W351" s="12">
        <v>180</v>
      </c>
      <c r="X351" s="12">
        <f>(T351+52)*1.25+K351+M351*1.25</f>
        <v>137</v>
      </c>
      <c r="Y351" s="12">
        <f>(U351+41)*1.25+L351+M351*1.25</f>
        <v>101.25</v>
      </c>
      <c r="Z351" s="12">
        <f>(S351+30)*1.25+L351+M351*1.25</f>
        <v>73.5</v>
      </c>
      <c r="AB351" s="3" t="e">
        <f>#REF!*H351</f>
        <v>#REF!</v>
      </c>
    </row>
    <row r="352" spans="2:28" s="3" customFormat="1" x14ac:dyDescent="0.35">
      <c r="B352" s="5" t="s">
        <v>211</v>
      </c>
      <c r="C352" s="5">
        <v>2</v>
      </c>
      <c r="D352" s="5"/>
      <c r="E352" s="5">
        <v>2</v>
      </c>
      <c r="F352" s="9">
        <f>C352+D352-E352</f>
        <v>0</v>
      </c>
      <c r="G352" s="10">
        <v>0.75</v>
      </c>
      <c r="H352" s="11">
        <v>231</v>
      </c>
      <c r="I352" s="17">
        <v>1.2</v>
      </c>
      <c r="J352" s="17">
        <f>H352*I352</f>
        <v>277.2</v>
      </c>
      <c r="K352" s="17">
        <v>16</v>
      </c>
      <c r="L352" s="17">
        <v>8</v>
      </c>
      <c r="M352" s="17"/>
      <c r="N352" s="17" t="s">
        <v>688</v>
      </c>
      <c r="O352" s="10" t="s">
        <v>692</v>
      </c>
      <c r="P352" s="10" t="s">
        <v>359</v>
      </c>
      <c r="Q352" s="12">
        <f>(J352*0.8+250)*1.25</f>
        <v>589.70000000000005</v>
      </c>
      <c r="R352" s="13">
        <f>J352*0.8*0.15/G352</f>
        <v>44.351999999999997</v>
      </c>
      <c r="S352" s="13">
        <f>J352*0.8*0.05/G352</f>
        <v>14.784000000000001</v>
      </c>
      <c r="T352" s="13">
        <f>J352*0.8*0.1/G352</f>
        <v>29.568000000000001</v>
      </c>
      <c r="U352" s="13">
        <f>J352*0.8*0.075/G352</f>
        <v>22.175999999999998</v>
      </c>
      <c r="V352" s="12">
        <f>(R352+65)*1.25+K352+M352*1.25</f>
        <v>152.69</v>
      </c>
      <c r="W352" s="12">
        <v>160</v>
      </c>
      <c r="X352" s="12">
        <f>(T352+52)*1.25+K352+M352*1.25</f>
        <v>117.96</v>
      </c>
      <c r="Y352" s="12">
        <f>(U352+41)*1.25+L352+M352*1.25</f>
        <v>86.97</v>
      </c>
      <c r="Z352" s="12">
        <f>(S352+30)*1.25+L352+M352*1.25</f>
        <v>63.98</v>
      </c>
      <c r="AA352"/>
      <c r="AB352" s="3" t="e">
        <f>#REF!*H352</f>
        <v>#REF!</v>
      </c>
    </row>
    <row r="353" spans="2:28" s="3" customFormat="1" x14ac:dyDescent="0.35">
      <c r="B353" s="6" t="s">
        <v>273</v>
      </c>
      <c r="C353" s="6">
        <v>2</v>
      </c>
      <c r="D353" s="6"/>
      <c r="E353" s="6"/>
      <c r="F353" s="9">
        <f>C353+D353-E353</f>
        <v>2</v>
      </c>
      <c r="G353" s="10">
        <v>0.75</v>
      </c>
      <c r="H353" s="11">
        <v>319</v>
      </c>
      <c r="I353" s="17">
        <v>1.2</v>
      </c>
      <c r="J353" s="17">
        <f>H353*I353</f>
        <v>382.8</v>
      </c>
      <c r="K353" s="17">
        <v>16</v>
      </c>
      <c r="L353" s="17">
        <v>8</v>
      </c>
      <c r="M353" s="17"/>
      <c r="N353" s="17" t="s">
        <v>700</v>
      </c>
      <c r="O353" s="10" t="s">
        <v>692</v>
      </c>
      <c r="P353" s="10" t="s">
        <v>365</v>
      </c>
      <c r="Q353" s="12">
        <f>(J353*0.8+250)*1.25</f>
        <v>695.3</v>
      </c>
      <c r="R353" s="13">
        <f>J353*0.8*0.15/G353</f>
        <v>61.247999999999998</v>
      </c>
      <c r="S353" s="13">
        <f>J353*0.8*0.05/G353</f>
        <v>20.416</v>
      </c>
      <c r="T353" s="13">
        <f>J353*0.8*0.1/G353</f>
        <v>40.832000000000001</v>
      </c>
      <c r="U353" s="13">
        <f>J353*0.8*0.075/G353</f>
        <v>30.623999999999999</v>
      </c>
      <c r="V353" s="12">
        <f>(R353+65)*1.25+K353+M353*1.25</f>
        <v>173.81</v>
      </c>
      <c r="W353" s="12">
        <v>180</v>
      </c>
      <c r="X353" s="12">
        <f>(T353+52)*1.25+K353+M353*1.25</f>
        <v>132.04</v>
      </c>
      <c r="Y353" s="12">
        <f>(U353+41)*1.25+L353+M353*1.25</f>
        <v>97.53</v>
      </c>
      <c r="Z353" s="12">
        <f>(S353+30)*1.25+L353+M353*1.25</f>
        <v>71.02</v>
      </c>
      <c r="AA353"/>
      <c r="AB353" s="3" t="e">
        <f>#REF!*H353</f>
        <v>#REF!</v>
      </c>
    </row>
    <row r="354" spans="2:28" s="3" customFormat="1" x14ac:dyDescent="0.35">
      <c r="B354" s="5" t="s">
        <v>676</v>
      </c>
      <c r="C354" s="5">
        <v>1</v>
      </c>
      <c r="D354" s="5"/>
      <c r="E354" s="5"/>
      <c r="F354" s="9">
        <f>C354+D354-E354</f>
        <v>1</v>
      </c>
      <c r="G354" s="10">
        <v>0.75</v>
      </c>
      <c r="H354" s="11">
        <v>369</v>
      </c>
      <c r="I354" s="17">
        <v>1.2</v>
      </c>
      <c r="J354" s="17">
        <f>H354*I354</f>
        <v>442.8</v>
      </c>
      <c r="K354" s="17">
        <v>16</v>
      </c>
      <c r="L354" s="17">
        <v>8</v>
      </c>
      <c r="M354" s="17"/>
      <c r="N354" s="17" t="s">
        <v>688</v>
      </c>
      <c r="O354" s="10" t="s">
        <v>692</v>
      </c>
      <c r="P354" s="10" t="s">
        <v>373</v>
      </c>
      <c r="Q354" s="12">
        <f>(J354*0.8+250)*1.25</f>
        <v>755.3</v>
      </c>
      <c r="R354" s="13">
        <f>J354*0.8*0.15/G354</f>
        <v>70.847999999999999</v>
      </c>
      <c r="S354" s="13">
        <f>J354*0.8*0.05/G354</f>
        <v>23.616</v>
      </c>
      <c r="T354" s="13">
        <f>J354*0.8*0.1/G354</f>
        <v>47.231999999999999</v>
      </c>
      <c r="U354" s="13">
        <f>J354*0.8*0.075/G354</f>
        <v>35.423999999999999</v>
      </c>
      <c r="V354" s="12">
        <f>(R354+65)*1.25+K354+M354*1.25</f>
        <v>185.81</v>
      </c>
      <c r="W354" s="12">
        <v>200</v>
      </c>
      <c r="X354" s="12">
        <f>(T354+52)*1.25+K354+M354*1.25</f>
        <v>140.04</v>
      </c>
      <c r="Y354" s="12">
        <f>(U354+41)*1.25+L354+M354*1.25</f>
        <v>103.53</v>
      </c>
      <c r="Z354" s="12">
        <f>(S354+30)*1.25+L354+M354*1.25</f>
        <v>75.02</v>
      </c>
      <c r="AA354"/>
      <c r="AB354" s="3" t="e">
        <f>#REF!*H354</f>
        <v>#REF!</v>
      </c>
    </row>
    <row r="355" spans="2:28" s="3" customFormat="1" ht="13" x14ac:dyDescent="0.3">
      <c r="B355" s="5" t="s">
        <v>601</v>
      </c>
      <c r="C355" s="5">
        <v>1</v>
      </c>
      <c r="D355" s="5"/>
      <c r="E355" s="5"/>
      <c r="F355" s="9">
        <f>C355+D355-E355</f>
        <v>1</v>
      </c>
      <c r="G355" s="10">
        <v>0.75</v>
      </c>
      <c r="H355" s="11">
        <v>79</v>
      </c>
      <c r="I355" s="17">
        <v>1.1000000000000001</v>
      </c>
      <c r="J355" s="17">
        <f>H355*I355</f>
        <v>86.9</v>
      </c>
      <c r="K355" s="17"/>
      <c r="L355" s="17"/>
      <c r="M355" s="17"/>
      <c r="N355" s="17" t="s">
        <v>688</v>
      </c>
      <c r="O355" s="10" t="s">
        <v>692</v>
      </c>
      <c r="P355" s="10" t="s">
        <v>386</v>
      </c>
      <c r="Q355" s="12">
        <f>(J355*0.8+250)*1.25</f>
        <v>399.4</v>
      </c>
      <c r="R355" s="13">
        <f>J355*0.8*0.15/G355</f>
        <v>13.904000000000002</v>
      </c>
      <c r="S355" s="13">
        <f>J355*0.8*0.05/G355</f>
        <v>4.6346666666666678</v>
      </c>
      <c r="T355" s="13">
        <f>J355*0.8*0.1/G355</f>
        <v>9.2693333333333356</v>
      </c>
      <c r="U355" s="13">
        <f>J355*0.8*0.075/G355</f>
        <v>6.9520000000000008</v>
      </c>
      <c r="V355" s="12">
        <f>(R355+65)*1.25+K355+M355*1.25</f>
        <v>98.63</v>
      </c>
      <c r="W355" s="12">
        <v>100</v>
      </c>
      <c r="X355" s="12">
        <f>(T355+52)*1.25+K355+M355*1.25</f>
        <v>76.586666666666673</v>
      </c>
      <c r="Y355" s="12">
        <f>(U355+41)*1.25+L355+M355*1.25</f>
        <v>59.94</v>
      </c>
      <c r="Z355" s="12">
        <f>(S355+30)*1.25+L355+M355*1.25</f>
        <v>43.293333333333337</v>
      </c>
      <c r="AB355" s="3" t="e">
        <f>#REF!*H355</f>
        <v>#REF!</v>
      </c>
    </row>
    <row r="356" spans="2:28" s="3" customFormat="1" ht="13" hidden="1" x14ac:dyDescent="0.3">
      <c r="B356" s="5" t="s">
        <v>63</v>
      </c>
      <c r="C356" s="5"/>
      <c r="D356" s="5"/>
      <c r="E356" s="5"/>
      <c r="F356" s="9">
        <f>C356+D356-E356</f>
        <v>0</v>
      </c>
      <c r="G356" s="10">
        <v>0.75</v>
      </c>
      <c r="H356" s="11">
        <v>325</v>
      </c>
      <c r="I356" s="17">
        <v>1.1000000000000001</v>
      </c>
      <c r="J356" s="17">
        <f>H356*I356</f>
        <v>357.50000000000006</v>
      </c>
      <c r="K356" s="17">
        <v>16</v>
      </c>
      <c r="L356" s="17">
        <v>8</v>
      </c>
      <c r="M356" s="17"/>
      <c r="N356" s="17"/>
      <c r="O356" s="10"/>
      <c r="P356" s="10"/>
      <c r="Q356" s="12">
        <f>(J356*0.8+250)*1.25</f>
        <v>670</v>
      </c>
      <c r="R356" s="13">
        <f>J356*0.8*0.15/G356</f>
        <v>57.20000000000001</v>
      </c>
      <c r="S356" s="13">
        <f>J356*0.8*0.05/G356</f>
        <v>19.066666666666674</v>
      </c>
      <c r="T356" s="13">
        <f>J356*0.8*0.1/G356</f>
        <v>38.133333333333347</v>
      </c>
      <c r="U356" s="13">
        <f>J356*0.8*0.075/G356</f>
        <v>28.600000000000005</v>
      </c>
      <c r="V356" s="12">
        <f>(R356+65)*1.25+K356+M356*1.25</f>
        <v>168.75000000000003</v>
      </c>
      <c r="W356" s="12"/>
      <c r="X356" s="12">
        <f>(T356+52)*1.25+K356+M356*1.25</f>
        <v>128.66666666666669</v>
      </c>
      <c r="Y356" s="12">
        <f>(U356+41)*1.25+L356+M356*1.25</f>
        <v>95.000000000000014</v>
      </c>
      <c r="Z356" s="12">
        <f>(S356+30)*1.25+L356+M356*1.25</f>
        <v>69.333333333333343</v>
      </c>
      <c r="AB356" s="3" t="e">
        <f>#REF!*H356</f>
        <v>#REF!</v>
      </c>
    </row>
    <row r="357" spans="2:28" s="3" customFormat="1" ht="13" hidden="1" x14ac:dyDescent="0.3">
      <c r="B357" s="5" t="s">
        <v>62</v>
      </c>
      <c r="C357" s="5"/>
      <c r="D357" s="5"/>
      <c r="E357" s="5"/>
      <c r="F357" s="9">
        <f>C357+D357-E357</f>
        <v>0</v>
      </c>
      <c r="G357" s="10">
        <v>0.75</v>
      </c>
      <c r="H357" s="11">
        <v>139</v>
      </c>
      <c r="I357" s="17">
        <v>1</v>
      </c>
      <c r="J357" s="17">
        <f>H357*I357</f>
        <v>139</v>
      </c>
      <c r="K357" s="17"/>
      <c r="L357" s="17"/>
      <c r="M357" s="17"/>
      <c r="N357" s="17"/>
      <c r="O357" s="10"/>
      <c r="P357" s="10"/>
      <c r="Q357" s="12">
        <f>(J357*0.8+250)*1.25</f>
        <v>451.5</v>
      </c>
      <c r="R357" s="13">
        <f>J357*0.8*0.15/G357</f>
        <v>22.24</v>
      </c>
      <c r="S357" s="13">
        <f>J357*0.8*0.05/G357</f>
        <v>7.413333333333334</v>
      </c>
      <c r="T357" s="13">
        <f>J357*0.8*0.1/G357</f>
        <v>14.826666666666668</v>
      </c>
      <c r="U357" s="13">
        <f>J357*0.8*0.075/G357</f>
        <v>11.12</v>
      </c>
      <c r="V357" s="12">
        <f>(R357+65)*1.25+K357+M357*1.25</f>
        <v>109.05</v>
      </c>
      <c r="W357" s="12"/>
      <c r="X357" s="12">
        <f>(T357+52)*1.25+K357+M357*1.25</f>
        <v>83.533333333333331</v>
      </c>
      <c r="Y357" s="12">
        <f>(U357+41)*1.25+L357+M357*1.25</f>
        <v>65.149999999999991</v>
      </c>
      <c r="Z357" s="12">
        <f>(S357+30)*1.25+L357+M357*1.25</f>
        <v>46.766666666666666</v>
      </c>
      <c r="AB357" s="3" t="e">
        <f>#REF!*H357</f>
        <v>#REF!</v>
      </c>
    </row>
    <row r="358" spans="2:28" s="3" customFormat="1" ht="13" hidden="1" x14ac:dyDescent="0.3">
      <c r="B358" s="6" t="s">
        <v>183</v>
      </c>
      <c r="C358" s="6"/>
      <c r="D358" s="6"/>
      <c r="E358" s="6"/>
      <c r="F358" s="9">
        <f>C358+D358-E358</f>
        <v>0</v>
      </c>
      <c r="G358" s="10">
        <v>0.75</v>
      </c>
      <c r="H358" s="11">
        <v>199</v>
      </c>
      <c r="I358" s="17">
        <v>1.1000000000000001</v>
      </c>
      <c r="J358" s="17">
        <f>H358*I358</f>
        <v>218.9</v>
      </c>
      <c r="K358" s="17"/>
      <c r="L358" s="17"/>
      <c r="M358" s="17"/>
      <c r="N358" s="17"/>
      <c r="O358" s="10"/>
      <c r="P358" s="10"/>
      <c r="Q358" s="12">
        <f>(J358*0.8+250)*1.25</f>
        <v>531.4</v>
      </c>
      <c r="R358" s="13">
        <f>J358*0.8*0.15/G358</f>
        <v>35.024000000000001</v>
      </c>
      <c r="S358" s="13">
        <f>J358*0.8*0.05/G358</f>
        <v>11.674666666666667</v>
      </c>
      <c r="T358" s="13">
        <f>J358*0.8*0.1/G358</f>
        <v>23.349333333333334</v>
      </c>
      <c r="U358" s="13">
        <f>J358*0.8*0.075/G358</f>
        <v>17.512</v>
      </c>
      <c r="V358" s="12">
        <f>(R358+65)*1.25+K358+M358*1.25</f>
        <v>125.03</v>
      </c>
      <c r="W358" s="12"/>
      <c r="X358" s="12">
        <f>(T358+52)*1.25+K358+M358*1.25</f>
        <v>94.186666666666667</v>
      </c>
      <c r="Y358" s="12">
        <f>(U358+41)*1.25+L358+M358*1.25</f>
        <v>73.14</v>
      </c>
      <c r="Z358" s="12">
        <f>(S358+30)*1.25+L358+M358*1.25</f>
        <v>52.093333333333334</v>
      </c>
      <c r="AB358" s="3" t="e">
        <f>#REF!*H358</f>
        <v>#REF!</v>
      </c>
    </row>
    <row r="359" spans="2:28" s="3" customFormat="1" ht="13" hidden="1" x14ac:dyDescent="0.3">
      <c r="B359" s="5" t="s">
        <v>107</v>
      </c>
      <c r="C359" s="5"/>
      <c r="D359" s="5"/>
      <c r="E359" s="5"/>
      <c r="F359" s="9">
        <f>C359+D359-E359</f>
        <v>0</v>
      </c>
      <c r="G359" s="10">
        <v>0.75</v>
      </c>
      <c r="H359" s="11">
        <v>356</v>
      </c>
      <c r="I359" s="17">
        <v>1.2</v>
      </c>
      <c r="J359" s="17">
        <f>H359*I359</f>
        <v>427.2</v>
      </c>
      <c r="K359" s="17">
        <v>16</v>
      </c>
      <c r="L359" s="17">
        <v>8</v>
      </c>
      <c r="M359" s="17"/>
      <c r="N359" s="17"/>
      <c r="O359" s="10"/>
      <c r="P359" s="10"/>
      <c r="Q359" s="12">
        <f>(J359*0.8+250)*1.25</f>
        <v>739.7</v>
      </c>
      <c r="R359" s="13">
        <f>J359*0.8*0.15/G359</f>
        <v>68.35199999999999</v>
      </c>
      <c r="S359" s="13">
        <f>J359*0.8*0.05/G359</f>
        <v>22.784000000000002</v>
      </c>
      <c r="T359" s="13">
        <f>J359*0.8*0.1/G359</f>
        <v>45.568000000000005</v>
      </c>
      <c r="U359" s="13">
        <f>J359*0.8*0.075/G359</f>
        <v>34.175999999999995</v>
      </c>
      <c r="V359" s="12">
        <f>(R359+65)*1.25+K359+M359*1.25</f>
        <v>182.68999999999997</v>
      </c>
      <c r="W359" s="12"/>
      <c r="X359" s="12">
        <f>(T359+52)*1.25+K359+M359*1.25</f>
        <v>137.96</v>
      </c>
      <c r="Y359" s="12">
        <f>(U359+41)*1.25+L359+M359*1.25</f>
        <v>101.96999999999998</v>
      </c>
      <c r="Z359" s="12">
        <f>(S359+30)*1.25+L359+M359*1.25</f>
        <v>73.98</v>
      </c>
      <c r="AB359" s="3" t="e">
        <f>#REF!*H359</f>
        <v>#REF!</v>
      </c>
    </row>
    <row r="360" spans="2:28" s="3" customFormat="1" ht="13" x14ac:dyDescent="0.3">
      <c r="B360" s="5" t="s">
        <v>659</v>
      </c>
      <c r="C360" s="5">
        <v>10</v>
      </c>
      <c r="D360" s="5">
        <v>12</v>
      </c>
      <c r="E360" s="5">
        <v>23</v>
      </c>
      <c r="F360" s="9">
        <f>C360+D360-E360</f>
        <v>-1</v>
      </c>
      <c r="G360" s="10">
        <v>0.75</v>
      </c>
      <c r="H360" s="11">
        <v>89</v>
      </c>
      <c r="I360" s="17">
        <v>1.1000000000000001</v>
      </c>
      <c r="J360" s="17">
        <f>H360*I360</f>
        <v>97.9</v>
      </c>
      <c r="K360" s="17"/>
      <c r="L360" s="17"/>
      <c r="M360" s="17"/>
      <c r="N360" s="17" t="s">
        <v>700</v>
      </c>
      <c r="O360" s="10" t="s">
        <v>692</v>
      </c>
      <c r="P360" s="10"/>
      <c r="Q360" s="12">
        <f>(J360*0.8+250)*1.25</f>
        <v>410.4</v>
      </c>
      <c r="R360" s="13">
        <f>J360*0.8*0.15/G360</f>
        <v>15.664000000000001</v>
      </c>
      <c r="S360" s="13">
        <f>J360*0.8*0.05/G360</f>
        <v>5.2213333333333338</v>
      </c>
      <c r="T360" s="13">
        <f>J360*0.8*0.1/G360</f>
        <v>10.442666666666668</v>
      </c>
      <c r="U360" s="13">
        <f>J360*0.8*0.075/G360</f>
        <v>7.8320000000000007</v>
      </c>
      <c r="V360" s="12">
        <f>(R360+65)*1.25+K360+M360*1.25</f>
        <v>100.83</v>
      </c>
      <c r="W360" s="12">
        <v>110</v>
      </c>
      <c r="X360" s="12">
        <f>(T360+52)*1.25+K360+M360*1.25</f>
        <v>78.053333333333342</v>
      </c>
      <c r="Y360" s="12">
        <f>(U360+41)*1.25+L360+M360*1.25</f>
        <v>61.04</v>
      </c>
      <c r="Z360" s="12">
        <f>(S360+30)*1.25+L360+M360*1.25</f>
        <v>44.026666666666671</v>
      </c>
      <c r="AB360" s="3" t="e">
        <f>#REF!*H360</f>
        <v>#REF!</v>
      </c>
    </row>
    <row r="361" spans="2:28" s="3" customFormat="1" x14ac:dyDescent="0.35">
      <c r="B361" s="6" t="s">
        <v>641</v>
      </c>
      <c r="C361" s="6">
        <v>2</v>
      </c>
      <c r="D361" s="6"/>
      <c r="E361" s="6"/>
      <c r="F361" s="9">
        <f>C361+D361-E361</f>
        <v>2</v>
      </c>
      <c r="G361" s="10">
        <v>0.75</v>
      </c>
      <c r="H361" s="11">
        <v>199</v>
      </c>
      <c r="I361" s="17">
        <v>1.2</v>
      </c>
      <c r="J361" s="17">
        <f>H361*I361</f>
        <v>238.79999999999998</v>
      </c>
      <c r="K361" s="17"/>
      <c r="L361" s="17"/>
      <c r="M361" s="17"/>
      <c r="N361" s="17" t="s">
        <v>688</v>
      </c>
      <c r="O361" s="10" t="s">
        <v>690</v>
      </c>
      <c r="P361" s="10"/>
      <c r="Q361" s="12">
        <f>(J361*0.8+250)*1.25</f>
        <v>551.29999999999995</v>
      </c>
      <c r="R361" s="13">
        <f>J361*0.8*0.15/G361</f>
        <v>38.207999999999998</v>
      </c>
      <c r="S361" s="13">
        <f>J361*0.8*0.05/G361</f>
        <v>12.735999999999999</v>
      </c>
      <c r="T361" s="13">
        <f>J361*0.8*0.1/G361</f>
        <v>25.471999999999998</v>
      </c>
      <c r="U361" s="13">
        <f>J361*0.8*0.075/G361</f>
        <v>19.103999999999999</v>
      </c>
      <c r="V361" s="12">
        <f>(R361+65)*1.25+K361+M361*1.25</f>
        <v>129.01</v>
      </c>
      <c r="W361" s="12">
        <v>130</v>
      </c>
      <c r="X361" s="12">
        <f>(T361+52)*1.25+K361+M361*1.25</f>
        <v>96.839999999999989</v>
      </c>
      <c r="Y361" s="12">
        <f>(U361+41)*1.25+L361+M361*1.25</f>
        <v>75.13</v>
      </c>
      <c r="Z361" s="12">
        <f>(S361+30)*1.25+L361+M361*1.25</f>
        <v>53.419999999999995</v>
      </c>
      <c r="AA361"/>
      <c r="AB361" s="3" t="e">
        <f>#REF!*H361</f>
        <v>#REF!</v>
      </c>
    </row>
    <row r="362" spans="2:28" s="3" customFormat="1" ht="13" hidden="1" x14ac:dyDescent="0.3">
      <c r="B362" s="5" t="s">
        <v>126</v>
      </c>
      <c r="C362" s="5"/>
      <c r="D362" s="5"/>
      <c r="E362" s="5"/>
      <c r="F362" s="9">
        <f>C362+D362-E362</f>
        <v>0</v>
      </c>
      <c r="G362" s="10">
        <v>0.75</v>
      </c>
      <c r="H362" s="11">
        <v>239</v>
      </c>
      <c r="I362" s="17">
        <v>1.1000000000000001</v>
      </c>
      <c r="J362" s="17">
        <f>H362*I362</f>
        <v>262.90000000000003</v>
      </c>
      <c r="K362" s="17">
        <v>16</v>
      </c>
      <c r="L362" s="17">
        <v>8</v>
      </c>
      <c r="M362" s="17"/>
      <c r="N362" s="17"/>
      <c r="O362" s="10"/>
      <c r="P362" s="10"/>
      <c r="Q362" s="12">
        <f>(J362*0.8+250)*1.25</f>
        <v>575.40000000000009</v>
      </c>
      <c r="R362" s="13">
        <f>J362*0.8*0.15/G362</f>
        <v>42.064000000000007</v>
      </c>
      <c r="S362" s="13">
        <f>J362*0.8*0.05/G362</f>
        <v>14.021333333333338</v>
      </c>
      <c r="T362" s="13">
        <f>J362*0.8*0.1/G362</f>
        <v>28.042666666666676</v>
      </c>
      <c r="U362" s="13">
        <f>J362*0.8*0.075/G362</f>
        <v>21.032000000000004</v>
      </c>
      <c r="V362" s="12">
        <f>(R362+65)*1.25+K362+M362*1.25</f>
        <v>149.83000000000001</v>
      </c>
      <c r="W362" s="12"/>
      <c r="X362" s="12">
        <f>(T362+52)*1.25+K362+M362*1.25</f>
        <v>116.05333333333334</v>
      </c>
      <c r="Y362" s="12">
        <f>(U362+41)*1.25+L362+M362*1.25</f>
        <v>85.54</v>
      </c>
      <c r="Z362" s="12">
        <f>(S362+30)*1.25+L362+M362*1.25</f>
        <v>63.026666666666671</v>
      </c>
      <c r="AB362" s="3" t="e">
        <f>#REF!*H362</f>
        <v>#REF!</v>
      </c>
    </row>
    <row r="363" spans="2:28" s="3" customFormat="1" ht="13" x14ac:dyDescent="0.3">
      <c r="B363" s="6" t="s">
        <v>670</v>
      </c>
      <c r="C363" s="6">
        <v>3</v>
      </c>
      <c r="D363" s="6"/>
      <c r="E363" s="6"/>
      <c r="F363" s="9">
        <f>C363+D363-E363</f>
        <v>3</v>
      </c>
      <c r="G363" s="10">
        <v>0.75</v>
      </c>
      <c r="H363" s="11">
        <v>499</v>
      </c>
      <c r="I363" s="17">
        <v>1.2</v>
      </c>
      <c r="J363" s="17">
        <f>H363*I363</f>
        <v>598.79999999999995</v>
      </c>
      <c r="K363" s="17"/>
      <c r="L363" s="17"/>
      <c r="M363" s="17"/>
      <c r="N363" s="17" t="s">
        <v>688</v>
      </c>
      <c r="O363" s="10" t="s">
        <v>690</v>
      </c>
      <c r="P363" s="10"/>
      <c r="Q363" s="12">
        <f>(J363*0.8+250)*1.25</f>
        <v>911.3</v>
      </c>
      <c r="R363" s="13">
        <f>J363*0.8*0.15/G363</f>
        <v>95.807999999999993</v>
      </c>
      <c r="S363" s="13">
        <f>J363*0.8*0.05/G363</f>
        <v>31.935999999999996</v>
      </c>
      <c r="T363" s="13">
        <f>J363*0.8*0.1/G363</f>
        <v>63.871999999999993</v>
      </c>
      <c r="U363" s="13">
        <f>J363*0.8*0.075/G363</f>
        <v>47.903999999999996</v>
      </c>
      <c r="V363" s="12">
        <f>(R363+65)*1.25+K363+M363*1.25</f>
        <v>201.01</v>
      </c>
      <c r="W363" s="12">
        <v>200</v>
      </c>
      <c r="X363" s="12">
        <f>(T363+52)*1.25+K363+M363*1.25</f>
        <v>144.83999999999997</v>
      </c>
      <c r="Y363" s="12">
        <f>(U363+41)*1.25+L363+M363*1.25</f>
        <v>111.13</v>
      </c>
      <c r="Z363" s="12">
        <f>(S363+30)*1.25+L363+M363*1.25</f>
        <v>77.419999999999987</v>
      </c>
      <c r="AB363" s="3" t="e">
        <f>#REF!*H363</f>
        <v>#REF!</v>
      </c>
    </row>
    <row r="364" spans="2:28" s="3" customFormat="1" ht="13" x14ac:dyDescent="0.3">
      <c r="B364" s="5" t="s">
        <v>728</v>
      </c>
      <c r="C364" s="5"/>
      <c r="D364" s="5">
        <v>14</v>
      </c>
      <c r="E364" s="5">
        <v>5</v>
      </c>
      <c r="F364" s="9">
        <f>C364+D364-E364</f>
        <v>9</v>
      </c>
      <c r="G364" s="10">
        <v>0.75</v>
      </c>
      <c r="H364" s="11">
        <v>139</v>
      </c>
      <c r="I364" s="17">
        <v>1.1000000000000001</v>
      </c>
      <c r="J364" s="17">
        <f>H364*I364</f>
        <v>152.9</v>
      </c>
      <c r="K364" s="17"/>
      <c r="L364" s="17"/>
      <c r="M364" s="17"/>
      <c r="N364" s="17" t="s">
        <v>688</v>
      </c>
      <c r="O364" s="10" t="s">
        <v>690</v>
      </c>
      <c r="P364" s="10" t="s">
        <v>768</v>
      </c>
      <c r="Q364" s="12">
        <f>(J364*0.8+250)*1.25</f>
        <v>465.4</v>
      </c>
      <c r="R364" s="13">
        <f>J364*0.8*0.15/G364</f>
        <v>24.463999999999999</v>
      </c>
      <c r="S364" s="13">
        <f>J364*0.8*0.05/G364</f>
        <v>8.1546666666666674</v>
      </c>
      <c r="T364" s="13">
        <f>J364*0.8*0.1/G364</f>
        <v>16.309333333333335</v>
      </c>
      <c r="U364" s="13">
        <f>J364*0.8*0.075/G364</f>
        <v>12.231999999999999</v>
      </c>
      <c r="V364" s="12">
        <f>(R364+65)*1.25+K364+M364*1.25</f>
        <v>111.83</v>
      </c>
      <c r="W364" s="12">
        <v>130</v>
      </c>
      <c r="X364" s="12">
        <f>(T364+52)*1.25+K364+M364*1.25</f>
        <v>85.386666666666684</v>
      </c>
      <c r="Y364" s="12">
        <f>(U364+41)*1.25+L364+M364*1.25</f>
        <v>66.539999999999992</v>
      </c>
      <c r="Z364" s="12">
        <f>(S364+30)*1.25+L364+M364*1.25</f>
        <v>47.693333333333342</v>
      </c>
      <c r="AB364" s="3" t="e">
        <f>#REF!*H364</f>
        <v>#REF!</v>
      </c>
    </row>
    <row r="365" spans="2:28" s="3" customFormat="1" ht="13" x14ac:dyDescent="0.3">
      <c r="B365" s="5" t="s">
        <v>723</v>
      </c>
      <c r="C365" s="5">
        <v>2</v>
      </c>
      <c r="D365" s="5">
        <v>6</v>
      </c>
      <c r="E365" s="5">
        <v>7</v>
      </c>
      <c r="F365" s="9">
        <f>C365+D365-E365</f>
        <v>1</v>
      </c>
      <c r="G365" s="10">
        <v>0.75</v>
      </c>
      <c r="H365" s="11">
        <v>185</v>
      </c>
      <c r="I365" s="17">
        <v>1.1000000000000001</v>
      </c>
      <c r="J365" s="17">
        <f>H365*I365</f>
        <v>203.50000000000003</v>
      </c>
      <c r="K365" s="17"/>
      <c r="L365" s="17"/>
      <c r="M365" s="17"/>
      <c r="N365" s="17" t="s">
        <v>688</v>
      </c>
      <c r="O365" s="10" t="s">
        <v>690</v>
      </c>
      <c r="P365" s="10" t="s">
        <v>306</v>
      </c>
      <c r="Q365" s="12">
        <f>(J365*0.8+250)*1.25</f>
        <v>516.00000000000011</v>
      </c>
      <c r="R365" s="13">
        <f>J365*0.8*0.15/G365</f>
        <v>32.560000000000009</v>
      </c>
      <c r="S365" s="13">
        <f>J365*0.8*0.05/G365</f>
        <v>10.853333333333337</v>
      </c>
      <c r="T365" s="13">
        <f>J365*0.8*0.1/G365</f>
        <v>21.706666666666674</v>
      </c>
      <c r="U365" s="13">
        <f>J365*0.8*0.075/G365</f>
        <v>16.280000000000005</v>
      </c>
      <c r="V365" s="12">
        <f>(R365+65)*1.25+K365+M365*1.25</f>
        <v>121.95</v>
      </c>
      <c r="W365" s="12">
        <v>130</v>
      </c>
      <c r="X365" s="12">
        <f>(T365+52)*1.25+K365+M365*1.25</f>
        <v>92.133333333333354</v>
      </c>
      <c r="Y365" s="12">
        <f>(U365+41)*1.25+L365+M365*1.25</f>
        <v>71.599999999999994</v>
      </c>
      <c r="Z365" s="12">
        <f>(S365+30)*1.25+L365+M365*1.25</f>
        <v>51.066666666666677</v>
      </c>
      <c r="AB365" s="3" t="e">
        <f>#REF!*H365</f>
        <v>#REF!</v>
      </c>
    </row>
    <row r="366" spans="2:28" s="3" customFormat="1" ht="13" x14ac:dyDescent="0.3">
      <c r="B366" s="5" t="s">
        <v>18</v>
      </c>
      <c r="C366" s="5"/>
      <c r="D366" s="5"/>
      <c r="E366" s="5"/>
      <c r="F366" s="9">
        <f>C366+D366-E366</f>
        <v>0</v>
      </c>
      <c r="G366" s="10">
        <v>0.75</v>
      </c>
      <c r="H366" s="11">
        <v>109</v>
      </c>
      <c r="I366" s="17">
        <v>1</v>
      </c>
      <c r="J366" s="17">
        <f>H366*I366</f>
        <v>109</v>
      </c>
      <c r="K366" s="17"/>
      <c r="L366" s="17"/>
      <c r="M366" s="17"/>
      <c r="N366" s="17" t="s">
        <v>688</v>
      </c>
      <c r="O366" s="10" t="s">
        <v>690</v>
      </c>
      <c r="P366" s="10" t="s">
        <v>311</v>
      </c>
      <c r="Q366" s="12">
        <f>(J366*0.8+250)*1.25</f>
        <v>421.5</v>
      </c>
      <c r="R366" s="13">
        <f>J366*0.8*0.15/G366</f>
        <v>17.440000000000001</v>
      </c>
      <c r="S366" s="13">
        <f>J366*0.8*0.05/G366</f>
        <v>5.8133333333333335</v>
      </c>
      <c r="T366" s="13">
        <f>J366*0.8*0.1/G366</f>
        <v>11.626666666666667</v>
      </c>
      <c r="U366" s="13">
        <f>J366*0.8*0.075/G366</f>
        <v>8.7200000000000006</v>
      </c>
      <c r="V366" s="12">
        <f>(R366+65)*1.25+K366+M366*1.25</f>
        <v>103.05</v>
      </c>
      <c r="W366" s="12">
        <v>110</v>
      </c>
      <c r="X366" s="12">
        <f>(T366+52)*1.25+K366+M366*1.25</f>
        <v>79.533333333333331</v>
      </c>
      <c r="Y366" s="12">
        <f>(U366+41)*1.25+L366+M366*1.25</f>
        <v>62.15</v>
      </c>
      <c r="Z366" s="12">
        <f>(S366+30)*1.25+L366+M366*1.25</f>
        <v>44.766666666666666</v>
      </c>
      <c r="AB366" s="3" t="e">
        <f>#REF!*H366</f>
        <v>#REF!</v>
      </c>
    </row>
    <row r="367" spans="2:28" s="3" customFormat="1" ht="13" hidden="1" x14ac:dyDescent="0.3">
      <c r="B367" s="5" t="s">
        <v>84</v>
      </c>
      <c r="C367" s="5"/>
      <c r="D367" s="5"/>
      <c r="E367" s="5"/>
      <c r="F367" s="9">
        <f>C367+D367-E367</f>
        <v>0</v>
      </c>
      <c r="G367" s="10">
        <v>0.75</v>
      </c>
      <c r="H367" s="11">
        <v>379</v>
      </c>
      <c r="I367" s="17">
        <v>1</v>
      </c>
      <c r="J367" s="17">
        <f>H367*I367</f>
        <v>379</v>
      </c>
      <c r="K367" s="17"/>
      <c r="L367" s="17"/>
      <c r="M367" s="17"/>
      <c r="N367" s="17"/>
      <c r="O367" s="10"/>
      <c r="P367" s="10"/>
      <c r="Q367" s="12">
        <f>(J367*0.8+250)*1.25</f>
        <v>691.5</v>
      </c>
      <c r="R367" s="13">
        <f>J367*0.8*0.15/G367</f>
        <v>60.639999999999993</v>
      </c>
      <c r="S367" s="13">
        <f>J367*0.8*0.05/G367</f>
        <v>20.213333333333335</v>
      </c>
      <c r="T367" s="13">
        <f>J367*0.8*0.1/G367</f>
        <v>40.426666666666669</v>
      </c>
      <c r="U367" s="13">
        <f>J367*0.8*0.075/G367</f>
        <v>30.319999999999997</v>
      </c>
      <c r="V367" s="12">
        <f>(R367+65)*1.25+K367+M367*1.25</f>
        <v>157.04999999999998</v>
      </c>
      <c r="W367" s="12"/>
      <c r="X367" s="12">
        <f>(T367+52)*1.25+K367+M367*1.25</f>
        <v>115.53333333333335</v>
      </c>
      <c r="Y367" s="12">
        <f>(U367+41)*1.25+L367+M367*1.25</f>
        <v>89.149999999999991</v>
      </c>
      <c r="Z367" s="12">
        <f>(S367+30)*1.25+L367+M367*1.25</f>
        <v>62.766666666666673</v>
      </c>
      <c r="AB367" s="3" t="e">
        <f>#REF!*H367</f>
        <v>#REF!</v>
      </c>
    </row>
    <row r="368" spans="2:28" ht="13" x14ac:dyDescent="0.3">
      <c r="B368" s="5" t="s">
        <v>808</v>
      </c>
      <c r="C368" s="5"/>
      <c r="D368" s="5">
        <v>6</v>
      </c>
      <c r="E368" s="5">
        <v>2</v>
      </c>
      <c r="F368" s="9">
        <f>C368+D368-E368</f>
        <v>4</v>
      </c>
      <c r="G368" s="10">
        <v>0.75</v>
      </c>
      <c r="H368" s="11">
        <v>229</v>
      </c>
      <c r="I368" s="17">
        <v>1.1000000000000001</v>
      </c>
      <c r="J368" s="17">
        <f>H368*I368</f>
        <v>251.90000000000003</v>
      </c>
      <c r="K368" s="17"/>
      <c r="L368" s="17"/>
      <c r="M368" s="17"/>
      <c r="N368" s="17" t="s">
        <v>688</v>
      </c>
      <c r="O368" s="10" t="s">
        <v>690</v>
      </c>
      <c r="P368" s="10"/>
      <c r="Q368" s="12">
        <f>(J368*0.8+250)*1.25</f>
        <v>564.40000000000009</v>
      </c>
      <c r="R368" s="13">
        <f>J368*0.8*0.15/G368</f>
        <v>40.304000000000009</v>
      </c>
      <c r="S368" s="13">
        <f>J368*0.8*0.05/G368</f>
        <v>13.43466666666667</v>
      </c>
      <c r="T368" s="13">
        <f>J368*0.8*0.1/G368</f>
        <v>26.869333333333341</v>
      </c>
      <c r="U368" s="13">
        <f>J368*0.8*0.075/G368</f>
        <v>20.152000000000005</v>
      </c>
      <c r="V368" s="12">
        <f>(R368+65)*1.25+K368+M368*1.25</f>
        <v>131.63</v>
      </c>
      <c r="W368" s="12">
        <v>140</v>
      </c>
      <c r="X368" s="12">
        <f>(T368+52)*1.25+K368+M368*1.25</f>
        <v>98.586666666666673</v>
      </c>
      <c r="Y368" s="12">
        <f>(U368+41)*1.25+L368+M368*1.25</f>
        <v>76.44</v>
      </c>
      <c r="Z368" s="12">
        <f>(S368+30)*1.25+L368+M368*1.25</f>
        <v>54.293333333333337</v>
      </c>
      <c r="AA368" s="3"/>
      <c r="AB368" s="3" t="e">
        <f>#REF!*H368</f>
        <v>#REF!</v>
      </c>
    </row>
    <row r="369" spans="2:28" s="3" customFormat="1" ht="13" x14ac:dyDescent="0.3">
      <c r="B369" s="5" t="s">
        <v>636</v>
      </c>
      <c r="C369" s="5">
        <v>6</v>
      </c>
      <c r="D369" s="5"/>
      <c r="E369" s="5">
        <v>5</v>
      </c>
      <c r="F369" s="9">
        <f>C369+D369-E369</f>
        <v>1</v>
      </c>
      <c r="G369" s="10">
        <v>0.75</v>
      </c>
      <c r="H369" s="11">
        <v>159</v>
      </c>
      <c r="I369" s="17">
        <v>1.2</v>
      </c>
      <c r="J369" s="17">
        <f>H369*I369</f>
        <v>190.79999999999998</v>
      </c>
      <c r="K369" s="17"/>
      <c r="L369" s="17"/>
      <c r="M369" s="17"/>
      <c r="N369" s="17" t="s">
        <v>688</v>
      </c>
      <c r="O369" s="10" t="s">
        <v>690</v>
      </c>
      <c r="P369" s="10"/>
      <c r="Q369" s="12">
        <f>(J369*0.8+250)*1.25</f>
        <v>503.29999999999995</v>
      </c>
      <c r="R369" s="13">
        <f>J369*0.8*0.15/G369</f>
        <v>30.527999999999995</v>
      </c>
      <c r="S369" s="13">
        <f>J369*0.8*0.05/G369</f>
        <v>10.176</v>
      </c>
      <c r="T369" s="13">
        <f>J369*0.8*0.1/G369</f>
        <v>20.352</v>
      </c>
      <c r="U369" s="13">
        <f>J369*0.8*0.075/G369</f>
        <v>15.263999999999998</v>
      </c>
      <c r="V369" s="12">
        <f>(R369+65)*1.25+K369+M369*1.25</f>
        <v>119.41</v>
      </c>
      <c r="W369" s="12">
        <v>120</v>
      </c>
      <c r="X369" s="12">
        <f>(T369+52)*1.25+K369+M369*1.25</f>
        <v>90.44</v>
      </c>
      <c r="Y369" s="12">
        <f>(U369+41)*1.25+L369+M369*1.25</f>
        <v>70.33</v>
      </c>
      <c r="Z369" s="12">
        <f>(S369+30)*1.25+L369+M369*1.25</f>
        <v>50.22</v>
      </c>
      <c r="AB369" s="3" t="e">
        <f>#REF!*H369</f>
        <v>#REF!</v>
      </c>
    </row>
    <row r="370" spans="2:28" ht="13" hidden="1" x14ac:dyDescent="0.3">
      <c r="B370" s="6" t="s">
        <v>181</v>
      </c>
      <c r="C370" s="6"/>
      <c r="D370" s="6"/>
      <c r="E370" s="6"/>
      <c r="F370" s="9">
        <f>C370+D370-E370</f>
        <v>0</v>
      </c>
      <c r="G370" s="10">
        <v>0.75</v>
      </c>
      <c r="H370" s="11">
        <v>149</v>
      </c>
      <c r="I370" s="17">
        <v>1.1000000000000001</v>
      </c>
      <c r="J370" s="17">
        <f>H370*I370</f>
        <v>163.9</v>
      </c>
      <c r="K370" s="17"/>
      <c r="L370" s="17"/>
      <c r="M370" s="17"/>
      <c r="N370" s="17"/>
      <c r="O370" s="10"/>
      <c r="P370" s="10"/>
      <c r="Q370" s="12">
        <f>(J370*0.8+250)*1.25</f>
        <v>476.4</v>
      </c>
      <c r="R370" s="13">
        <f>J370*0.8*0.15/G370</f>
        <v>26.224</v>
      </c>
      <c r="S370" s="13">
        <f>J370*0.8*0.05/G370</f>
        <v>8.7413333333333352</v>
      </c>
      <c r="T370" s="13">
        <f>J370*0.8*0.1/G370</f>
        <v>17.48266666666667</v>
      </c>
      <c r="U370" s="13">
        <f>J370*0.8*0.075/G370</f>
        <v>13.112</v>
      </c>
      <c r="V370" s="12">
        <f>(R370+65)*1.25+K370+M370*1.25</f>
        <v>114.03</v>
      </c>
      <c r="W370" s="12"/>
      <c r="X370" s="12">
        <f>(T370+52)*1.25+K370+M370*1.25</f>
        <v>86.853333333333339</v>
      </c>
      <c r="Y370" s="12">
        <f>(U370+41)*1.25+L370+M370*1.25</f>
        <v>67.64</v>
      </c>
      <c r="Z370" s="12">
        <f>(S370+30)*1.25+L370+M370*1.25</f>
        <v>48.426666666666669</v>
      </c>
      <c r="AA370" s="2"/>
      <c r="AB370" s="3" t="e">
        <f>#REF!*H370</f>
        <v>#REF!</v>
      </c>
    </row>
    <row r="371" spans="2:28" s="3" customFormat="1" x14ac:dyDescent="0.35">
      <c r="B371" s="4" t="s">
        <v>267</v>
      </c>
      <c r="C371" s="5">
        <v>3</v>
      </c>
      <c r="D371" s="5"/>
      <c r="E371" s="5"/>
      <c r="F371" s="9">
        <f>C371+D371-E371</f>
        <v>3</v>
      </c>
      <c r="G371" s="10">
        <v>0.75</v>
      </c>
      <c r="H371" s="11">
        <v>429</v>
      </c>
      <c r="I371" s="17">
        <v>1.2</v>
      </c>
      <c r="J371" s="17">
        <f>H371*I371</f>
        <v>514.79999999999995</v>
      </c>
      <c r="K371" s="17">
        <v>16</v>
      </c>
      <c r="L371" s="17">
        <v>8</v>
      </c>
      <c r="M371" s="17"/>
      <c r="N371" s="17" t="s">
        <v>688</v>
      </c>
      <c r="O371" s="10" t="s">
        <v>690</v>
      </c>
      <c r="P371" s="10" t="s">
        <v>625</v>
      </c>
      <c r="Q371" s="12">
        <f>(J371*0.8+250)*1.25</f>
        <v>827.3</v>
      </c>
      <c r="R371" s="13">
        <f>J371*0.8*0.15/G371</f>
        <v>82.367999999999995</v>
      </c>
      <c r="S371" s="13">
        <f>J371*0.8*0.05/G371</f>
        <v>27.456</v>
      </c>
      <c r="T371" s="13">
        <f>J371*0.8*0.1/G371</f>
        <v>54.911999999999999</v>
      </c>
      <c r="U371" s="13">
        <f>J371*0.8*0.075/G371</f>
        <v>41.183999999999997</v>
      </c>
      <c r="V371" s="12">
        <f>(R371+65)*1.25+K371+M371*1.25</f>
        <v>200.20999999999998</v>
      </c>
      <c r="W371" s="12">
        <v>200</v>
      </c>
      <c r="X371" s="12">
        <f>(T371+52)*1.25+K371+M371*1.25</f>
        <v>149.64000000000001</v>
      </c>
      <c r="Y371" s="12">
        <f>(U371+41)*1.25+L371+M371*1.25</f>
        <v>110.72999999999999</v>
      </c>
      <c r="Z371" s="12">
        <f>(S371+30)*1.25+L371+M371*1.25</f>
        <v>79.820000000000007</v>
      </c>
      <c r="AA371"/>
      <c r="AB371" s="3" t="e">
        <f>#REF!*H371</f>
        <v>#REF!</v>
      </c>
    </row>
    <row r="372" spans="2:28" s="3" customFormat="1" ht="13" x14ac:dyDescent="0.3">
      <c r="B372" s="4" t="s">
        <v>265</v>
      </c>
      <c r="C372" s="5">
        <v>2</v>
      </c>
      <c r="D372" s="5"/>
      <c r="E372" s="5">
        <v>1</v>
      </c>
      <c r="F372" s="9">
        <f>C372+D372-E372</f>
        <v>1</v>
      </c>
      <c r="G372" s="10">
        <v>0.75</v>
      </c>
      <c r="H372" s="11">
        <v>299</v>
      </c>
      <c r="I372" s="17">
        <v>1.2</v>
      </c>
      <c r="J372" s="17">
        <f>H372*I372</f>
        <v>358.8</v>
      </c>
      <c r="K372" s="17">
        <v>16</v>
      </c>
      <c r="L372" s="17">
        <v>8</v>
      </c>
      <c r="M372" s="17"/>
      <c r="N372" s="17" t="s">
        <v>688</v>
      </c>
      <c r="O372" s="10" t="s">
        <v>690</v>
      </c>
      <c r="P372" s="10" t="s">
        <v>367</v>
      </c>
      <c r="Q372" s="12">
        <f>(J372*0.8+250)*1.25</f>
        <v>671.3</v>
      </c>
      <c r="R372" s="13">
        <f>J372*0.8*0.15/G372</f>
        <v>57.408000000000008</v>
      </c>
      <c r="S372" s="13">
        <f>J372*0.8*0.05/G372</f>
        <v>19.136000000000003</v>
      </c>
      <c r="T372" s="13">
        <f>J372*0.8*0.1/G372</f>
        <v>38.272000000000006</v>
      </c>
      <c r="U372" s="13">
        <f>J372*0.8*0.075/G372</f>
        <v>28.704000000000004</v>
      </c>
      <c r="V372" s="12">
        <f>(R372+65)*1.25+K372+M372*1.25</f>
        <v>169.01000000000002</v>
      </c>
      <c r="W372" s="12">
        <v>180</v>
      </c>
      <c r="X372" s="12">
        <f>(T372+52)*1.25+K372+M372*1.25</f>
        <v>128.84</v>
      </c>
      <c r="Y372" s="12">
        <f>(U372+41)*1.25+L372+M372*1.25</f>
        <v>95.13000000000001</v>
      </c>
      <c r="Z372" s="12">
        <f>(S372+30)*1.25+L372+M372*1.25</f>
        <v>69.42</v>
      </c>
      <c r="AB372" s="3" t="e">
        <f>#REF!*H372</f>
        <v>#REF!</v>
      </c>
    </row>
    <row r="373" spans="2:28" s="3" customFormat="1" ht="13" x14ac:dyDescent="0.3">
      <c r="B373" s="27" t="s">
        <v>491</v>
      </c>
      <c r="C373" s="6">
        <v>1</v>
      </c>
      <c r="D373" s="6"/>
      <c r="E373" s="6"/>
      <c r="F373" s="9">
        <f>C373+D373-E373</f>
        <v>1</v>
      </c>
      <c r="G373" s="10">
        <v>0.75</v>
      </c>
      <c r="H373" s="11">
        <v>199</v>
      </c>
      <c r="I373" s="17">
        <v>1.2</v>
      </c>
      <c r="J373" s="17">
        <f>H373*I373</f>
        <v>238.79999999999998</v>
      </c>
      <c r="K373" s="17"/>
      <c r="L373" s="17"/>
      <c r="M373" s="17"/>
      <c r="N373" s="17" t="s">
        <v>688</v>
      </c>
      <c r="O373" s="10" t="s">
        <v>690</v>
      </c>
      <c r="P373" s="10" t="s">
        <v>513</v>
      </c>
      <c r="Q373" s="12">
        <f>(J373*0.8+250)*1.25</f>
        <v>551.29999999999995</v>
      </c>
      <c r="R373" s="13">
        <f>J373*0.8*0.15/G373</f>
        <v>38.207999999999998</v>
      </c>
      <c r="S373" s="13">
        <f>J373*0.8*0.05/G373</f>
        <v>12.735999999999999</v>
      </c>
      <c r="T373" s="13">
        <f>J373*0.8*0.1/G373</f>
        <v>25.471999999999998</v>
      </c>
      <c r="U373" s="13">
        <f>J373*0.8*0.075/G373</f>
        <v>19.103999999999999</v>
      </c>
      <c r="V373" s="12">
        <f>(R373+65)*1.25+K373+M373*1.25</f>
        <v>129.01</v>
      </c>
      <c r="W373" s="12">
        <v>130</v>
      </c>
      <c r="X373" s="12">
        <f>(T373+52)*1.25+K373+M373*1.25</f>
        <v>96.839999999999989</v>
      </c>
      <c r="Y373" s="12">
        <f>(U373+41)*1.25+L373+M373*1.25</f>
        <v>75.13</v>
      </c>
      <c r="Z373" s="12">
        <f>(S373+30)*1.25+L373+M373*1.25</f>
        <v>53.419999999999995</v>
      </c>
    </row>
    <row r="374" spans="2:28" s="3" customFormat="1" ht="13" x14ac:dyDescent="0.3">
      <c r="B374" s="5" t="s">
        <v>133</v>
      </c>
      <c r="C374" s="5">
        <v>1</v>
      </c>
      <c r="D374" s="5"/>
      <c r="E374" s="5">
        <v>1</v>
      </c>
      <c r="F374" s="9">
        <f>C374+D374-E374</f>
        <v>0</v>
      </c>
      <c r="G374" s="10">
        <v>0.75</v>
      </c>
      <c r="H374" s="11">
        <v>199</v>
      </c>
      <c r="I374" s="17">
        <v>1.2</v>
      </c>
      <c r="J374" s="17">
        <f>H374*I374</f>
        <v>238.79999999999998</v>
      </c>
      <c r="K374" s="17">
        <v>16</v>
      </c>
      <c r="L374" s="17">
        <v>8</v>
      </c>
      <c r="M374" s="17"/>
      <c r="N374" s="17" t="s">
        <v>688</v>
      </c>
      <c r="O374" s="10" t="s">
        <v>690</v>
      </c>
      <c r="P374" s="10" t="s">
        <v>377</v>
      </c>
      <c r="Q374" s="12">
        <f>(J374*0.8+250)*1.25</f>
        <v>551.29999999999995</v>
      </c>
      <c r="R374" s="13">
        <f>J374*0.8*0.15/G374</f>
        <v>38.207999999999998</v>
      </c>
      <c r="S374" s="13">
        <f>J374*0.8*0.05/G374</f>
        <v>12.735999999999999</v>
      </c>
      <c r="T374" s="13">
        <f>J374*0.8*0.1/G374</f>
        <v>25.471999999999998</v>
      </c>
      <c r="U374" s="13">
        <f>J374*0.8*0.075/G374</f>
        <v>19.103999999999999</v>
      </c>
      <c r="V374" s="12">
        <f>(R374+65)*1.25+K374+M374*1.25</f>
        <v>145.01</v>
      </c>
      <c r="W374" s="12">
        <v>160</v>
      </c>
      <c r="X374" s="12">
        <f>(T374+52)*1.25+K374+M374*1.25</f>
        <v>112.83999999999999</v>
      </c>
      <c r="Y374" s="12">
        <f>(U374+41)*1.25+L374+M374*1.25</f>
        <v>83.13</v>
      </c>
      <c r="Z374" s="12">
        <f>(S374+30)*1.25+L374+M374*1.25</f>
        <v>61.419999999999995</v>
      </c>
    </row>
    <row r="375" spans="2:28" s="3" customFormat="1" x14ac:dyDescent="0.35">
      <c r="B375" s="6" t="s">
        <v>188</v>
      </c>
      <c r="C375" s="6">
        <v>2</v>
      </c>
      <c r="D375" s="6"/>
      <c r="E375" s="6"/>
      <c r="F375" s="9">
        <f>C375+D375-E375</f>
        <v>2</v>
      </c>
      <c r="G375" s="6">
        <v>0.75</v>
      </c>
      <c r="H375" s="11">
        <v>228</v>
      </c>
      <c r="I375" s="17">
        <v>1.1000000000000001</v>
      </c>
      <c r="J375" s="17">
        <f>H375*I375</f>
        <v>250.8</v>
      </c>
      <c r="K375" s="17"/>
      <c r="L375" s="17"/>
      <c r="M375" s="17"/>
      <c r="N375" s="17" t="s">
        <v>688</v>
      </c>
      <c r="O375" s="10" t="s">
        <v>690</v>
      </c>
      <c r="P375" s="10" t="s">
        <v>379</v>
      </c>
      <c r="Q375" s="12">
        <f>(J375*0.8+250)*1.25</f>
        <v>563.29999999999995</v>
      </c>
      <c r="R375" s="13">
        <f>J375*0.8*0.15/G375</f>
        <v>40.128</v>
      </c>
      <c r="S375" s="13">
        <f>J375*0.8*0.05/G375</f>
        <v>13.376000000000003</v>
      </c>
      <c r="T375" s="13">
        <f>J375*0.8*0.1/G375</f>
        <v>26.752000000000006</v>
      </c>
      <c r="U375" s="13">
        <f>J375*0.8*0.075/G375</f>
        <v>20.064</v>
      </c>
      <c r="V375" s="12">
        <f>(R375+65)*1.25+K375+M375*1.25</f>
        <v>131.41</v>
      </c>
      <c r="W375" s="12">
        <v>140</v>
      </c>
      <c r="X375" s="12">
        <f>(T375+52)*1.25+K375+M375*1.25</f>
        <v>98.440000000000012</v>
      </c>
      <c r="Y375" s="12">
        <f>(U375+41)*1.25+L375+M375*1.25</f>
        <v>76.33</v>
      </c>
      <c r="Z375" s="12">
        <f>(S375+30)*1.25+L375+M375*1.25</f>
        <v>54.220000000000006</v>
      </c>
      <c r="AA375" s="8"/>
      <c r="AB375" s="3" t="e">
        <f>#REF!*H375</f>
        <v>#REF!</v>
      </c>
    </row>
    <row r="376" spans="2:28" ht="13" x14ac:dyDescent="0.3">
      <c r="B376" s="5" t="s">
        <v>34</v>
      </c>
      <c r="C376" s="5">
        <v>2</v>
      </c>
      <c r="D376" s="5"/>
      <c r="E376" s="5">
        <v>1</v>
      </c>
      <c r="F376" s="9">
        <f>C376+D376-E376</f>
        <v>1</v>
      </c>
      <c r="G376" s="10">
        <v>0.75</v>
      </c>
      <c r="H376" s="11">
        <v>299</v>
      </c>
      <c r="I376" s="17">
        <v>1</v>
      </c>
      <c r="J376" s="17">
        <f>H376*I376</f>
        <v>299</v>
      </c>
      <c r="K376" s="17">
        <v>16</v>
      </c>
      <c r="L376" s="17">
        <v>8</v>
      </c>
      <c r="M376" s="17"/>
      <c r="N376" s="17" t="s">
        <v>700</v>
      </c>
      <c r="O376" s="10" t="s">
        <v>690</v>
      </c>
      <c r="P376" s="10" t="s">
        <v>384</v>
      </c>
      <c r="Q376" s="12">
        <f>(J376*0.8+250)*1.25</f>
        <v>611.5</v>
      </c>
      <c r="R376" s="13">
        <f>J376*0.8*0.15/G376</f>
        <v>47.84</v>
      </c>
      <c r="S376" s="13">
        <f>J376*0.8*0.05/G376</f>
        <v>15.946666666666667</v>
      </c>
      <c r="T376" s="13">
        <f>J376*0.8*0.1/G376</f>
        <v>31.893333333333334</v>
      </c>
      <c r="U376" s="13">
        <f>J376*0.8*0.075/G376</f>
        <v>23.92</v>
      </c>
      <c r="V376" s="12">
        <f>(R376+65)*1.25+K376+M376*1.25</f>
        <v>157.05000000000001</v>
      </c>
      <c r="W376" s="12">
        <v>160</v>
      </c>
      <c r="X376" s="12">
        <f>(T376+52)*1.25+K376+M376*1.25</f>
        <v>120.86666666666666</v>
      </c>
      <c r="Y376" s="12">
        <f>(U376+41)*1.25+L376+M376*1.25</f>
        <v>89.15</v>
      </c>
      <c r="Z376" s="12">
        <f>(S376+30)*1.25+L376+M376*1.25</f>
        <v>65.433333333333337</v>
      </c>
      <c r="AA376" s="3"/>
      <c r="AB376" s="3" t="e">
        <f>#REF!*H376</f>
        <v>#REF!</v>
      </c>
    </row>
    <row r="377" spans="2:28" ht="13" x14ac:dyDescent="0.3">
      <c r="B377" s="6" t="s">
        <v>158</v>
      </c>
      <c r="C377" s="6"/>
      <c r="D377" s="6"/>
      <c r="E377" s="6"/>
      <c r="F377" s="9">
        <f>C377+D377-E377</f>
        <v>0</v>
      </c>
      <c r="G377" s="10">
        <v>0.75</v>
      </c>
      <c r="H377" s="11">
        <v>360</v>
      </c>
      <c r="I377" s="17">
        <v>1.2</v>
      </c>
      <c r="J377" s="17">
        <f>H377*I377</f>
        <v>432</v>
      </c>
      <c r="K377" s="17">
        <v>16</v>
      </c>
      <c r="L377" s="17">
        <v>8</v>
      </c>
      <c r="M377" s="17"/>
      <c r="N377" s="17" t="s">
        <v>688</v>
      </c>
      <c r="O377" s="10" t="s">
        <v>690</v>
      </c>
      <c r="P377" s="10" t="s">
        <v>387</v>
      </c>
      <c r="Q377" s="12">
        <f>(J377*0.8+250)*1.25</f>
        <v>744.5</v>
      </c>
      <c r="R377" s="13">
        <f>J377*0.8*0.15/G377</f>
        <v>69.12</v>
      </c>
      <c r="S377" s="13">
        <f>J377*0.8*0.05/G377</f>
        <v>23.040000000000003</v>
      </c>
      <c r="T377" s="13">
        <f>J377*0.8*0.1/G377</f>
        <v>46.080000000000005</v>
      </c>
      <c r="U377" s="13">
        <f>J377*0.8*0.075/G377</f>
        <v>34.56</v>
      </c>
      <c r="V377" s="12">
        <f>(R377+65)*1.25+K377+M377*1.25</f>
        <v>183.65</v>
      </c>
      <c r="W377" s="12">
        <v>200</v>
      </c>
      <c r="X377" s="12">
        <f>(T377+52)*1.25+K377+M377*1.25</f>
        <v>138.60000000000002</v>
      </c>
      <c r="Y377" s="12">
        <f>(U377+41)*1.25+L377+M377*1.25</f>
        <v>102.45</v>
      </c>
      <c r="Z377" s="12">
        <f>(S377+30)*1.25+L377+M377*1.25</f>
        <v>74.300000000000011</v>
      </c>
      <c r="AA377" s="2"/>
      <c r="AB377" s="3" t="e">
        <f>#REF!*H377</f>
        <v>#REF!</v>
      </c>
    </row>
    <row r="378" spans="2:28" s="3" customFormat="1" ht="13" x14ac:dyDescent="0.3">
      <c r="B378" s="5" t="s">
        <v>47</v>
      </c>
      <c r="C378" s="5">
        <v>1</v>
      </c>
      <c r="D378" s="5"/>
      <c r="E378" s="5">
        <v>1</v>
      </c>
      <c r="F378" s="9">
        <f>C378+D378-E378</f>
        <v>0</v>
      </c>
      <c r="G378" s="10">
        <v>0.75</v>
      </c>
      <c r="H378" s="11">
        <v>499</v>
      </c>
      <c r="I378" s="17">
        <v>1.1000000000000001</v>
      </c>
      <c r="J378" s="17">
        <f>H378*I378</f>
        <v>548.90000000000009</v>
      </c>
      <c r="K378" s="17">
        <v>16</v>
      </c>
      <c r="L378" s="17">
        <v>8</v>
      </c>
      <c r="M378" s="17"/>
      <c r="N378" s="17" t="s">
        <v>688</v>
      </c>
      <c r="O378" s="10" t="s">
        <v>690</v>
      </c>
      <c r="P378" s="10" t="s">
        <v>394</v>
      </c>
      <c r="Q378" s="12">
        <f>(J378*0.8+250)*1.25</f>
        <v>861.40000000000009</v>
      </c>
      <c r="R378" s="13">
        <f>J378*0.8*0.15/G378</f>
        <v>87.824000000000012</v>
      </c>
      <c r="S378" s="13">
        <f>J378*0.8*0.05/G378</f>
        <v>29.274666666666675</v>
      </c>
      <c r="T378" s="13">
        <f>J378*0.8*0.1/G378</f>
        <v>58.549333333333351</v>
      </c>
      <c r="U378" s="13">
        <f>J378*0.8*0.075/G378</f>
        <v>43.912000000000006</v>
      </c>
      <c r="V378" s="12">
        <f>(R378+65)*1.25+K378+M378*1.25</f>
        <v>207.03000000000003</v>
      </c>
      <c r="W378" s="12">
        <v>220</v>
      </c>
      <c r="X378" s="12">
        <f>(T378+52)*1.25+K378+M378*1.25</f>
        <v>154.1866666666667</v>
      </c>
      <c r="Y378" s="12">
        <f>(U378+41)*1.25+L378+M378*1.25</f>
        <v>114.14000000000001</v>
      </c>
      <c r="Z378" s="12">
        <f>(S378+30)*1.25+L378+M378*1.25</f>
        <v>82.093333333333348</v>
      </c>
      <c r="AB378" s="3" t="e">
        <f>#REF!*H378</f>
        <v>#REF!</v>
      </c>
    </row>
    <row r="379" spans="2:28" s="3" customFormat="1" ht="13" x14ac:dyDescent="0.3">
      <c r="B379" s="5" t="s">
        <v>131</v>
      </c>
      <c r="C379" s="5">
        <v>1</v>
      </c>
      <c r="D379" s="5"/>
      <c r="E379" s="5"/>
      <c r="F379" s="9">
        <f>C379+D379-E379</f>
        <v>1</v>
      </c>
      <c r="G379" s="10">
        <v>0.75</v>
      </c>
      <c r="H379" s="11">
        <v>699</v>
      </c>
      <c r="I379" s="17">
        <v>1.2</v>
      </c>
      <c r="J379" s="17">
        <f>H379*I379</f>
        <v>838.8</v>
      </c>
      <c r="K379" s="17">
        <v>16</v>
      </c>
      <c r="L379" s="17">
        <v>8</v>
      </c>
      <c r="M379" s="17"/>
      <c r="N379" s="17" t="s">
        <v>700</v>
      </c>
      <c r="O379" s="10" t="s">
        <v>690</v>
      </c>
      <c r="P379" s="10" t="s">
        <v>405</v>
      </c>
      <c r="Q379" s="12">
        <f>(J379*0.8+250)*1.25</f>
        <v>1151.3</v>
      </c>
      <c r="R379" s="13">
        <f>J379*0.8*0.15/G379</f>
        <v>134.208</v>
      </c>
      <c r="S379" s="13">
        <f>J379*0.8*0.05/G379</f>
        <v>44.735999999999997</v>
      </c>
      <c r="T379" s="13">
        <f>J379*0.8*0.1/G379</f>
        <v>89.471999999999994</v>
      </c>
      <c r="U379" s="13">
        <f>J379*0.8*0.075/G379</f>
        <v>67.103999999999999</v>
      </c>
      <c r="V379" s="12">
        <f>(R379+65)*1.25+K379+M379*1.25</f>
        <v>265.01</v>
      </c>
      <c r="W379" s="12">
        <v>260</v>
      </c>
      <c r="X379" s="12">
        <f>(T379+52)*1.25+K379+M379*1.25</f>
        <v>192.83999999999997</v>
      </c>
      <c r="Y379" s="12">
        <f>(U379+41)*1.25+L379+M379*1.25</f>
        <v>143.13</v>
      </c>
      <c r="Z379" s="12">
        <f>(S379+30)*1.25+L379+M379*1.25</f>
        <v>101.41999999999999</v>
      </c>
      <c r="AB379" s="3" t="e">
        <f>#REF!*H379</f>
        <v>#REF!</v>
      </c>
    </row>
    <row r="380" spans="2:28" x14ac:dyDescent="0.35">
      <c r="B380" s="5" t="s">
        <v>103</v>
      </c>
      <c r="C380" s="5">
        <v>1</v>
      </c>
      <c r="D380" s="5"/>
      <c r="E380" s="5"/>
      <c r="F380" s="9">
        <f>C380+D380-E380</f>
        <v>1</v>
      </c>
      <c r="G380" s="10">
        <v>0.75</v>
      </c>
      <c r="H380" s="11">
        <f>1.1*119</f>
        <v>130.9</v>
      </c>
      <c r="I380" s="17">
        <v>1.1000000000000001</v>
      </c>
      <c r="J380" s="17">
        <f>H380*I380</f>
        <v>143.99</v>
      </c>
      <c r="K380" s="17"/>
      <c r="L380" s="17"/>
      <c r="M380" s="17"/>
      <c r="N380" s="17" t="s">
        <v>688</v>
      </c>
      <c r="O380" s="10" t="s">
        <v>690</v>
      </c>
      <c r="P380" s="10" t="s">
        <v>406</v>
      </c>
      <c r="Q380" s="12">
        <f>(J380*0.8+250)*1.25</f>
        <v>456.49</v>
      </c>
      <c r="R380" s="13">
        <f>J380*0.8*0.15/G380</f>
        <v>23.038399999999999</v>
      </c>
      <c r="S380" s="13">
        <f>J380*0.8*0.05/G380</f>
        <v>7.6794666666666673</v>
      </c>
      <c r="T380" s="13">
        <f>J380*0.8*0.1/G380</f>
        <v>15.358933333333335</v>
      </c>
      <c r="U380" s="13">
        <f>J380*0.8*0.075/G380</f>
        <v>11.5192</v>
      </c>
      <c r="V380" s="12">
        <f>(R380+65)*1.25+K380+M380*1.25</f>
        <v>110.048</v>
      </c>
      <c r="W380" s="12">
        <v>120</v>
      </c>
      <c r="X380" s="12">
        <f>(T380+52)*1.25+K380+M380*1.25</f>
        <v>84.198666666666668</v>
      </c>
      <c r="Y380" s="12">
        <f>(U380+41)*1.25+L380+M380*1.25</f>
        <v>65.649000000000001</v>
      </c>
      <c r="Z380" s="12">
        <f>(S380+30)*1.25+L380+M380*1.25</f>
        <v>47.099333333333334</v>
      </c>
      <c r="AA380" s="8"/>
      <c r="AB380" s="3" t="e">
        <f>#REF!*H380</f>
        <v>#REF!</v>
      </c>
    </row>
    <row r="381" spans="2:28" s="3" customFormat="1" ht="13" x14ac:dyDescent="0.3">
      <c r="B381" s="5" t="s">
        <v>408</v>
      </c>
      <c r="C381" s="5">
        <v>1</v>
      </c>
      <c r="D381" s="5"/>
      <c r="E381" s="5"/>
      <c r="F381" s="9">
        <f>C381+D381-E381</f>
        <v>1</v>
      </c>
      <c r="G381" s="10">
        <v>0.75</v>
      </c>
      <c r="H381" s="11">
        <v>299</v>
      </c>
      <c r="I381" s="17">
        <v>1</v>
      </c>
      <c r="J381" s="17">
        <f>H381*I381</f>
        <v>299</v>
      </c>
      <c r="K381" s="17">
        <v>16</v>
      </c>
      <c r="L381" s="17">
        <v>8</v>
      </c>
      <c r="M381" s="17"/>
      <c r="N381" s="17" t="s">
        <v>688</v>
      </c>
      <c r="O381" s="10" t="s">
        <v>690</v>
      </c>
      <c r="P381" s="10" t="s">
        <v>409</v>
      </c>
      <c r="Q381" s="12">
        <f>(J381*0.8+250)*1.25</f>
        <v>611.5</v>
      </c>
      <c r="R381" s="13">
        <f>J381*0.8*0.15/G381</f>
        <v>47.84</v>
      </c>
      <c r="S381" s="13">
        <f>J381*0.8*0.05/G381</f>
        <v>15.946666666666667</v>
      </c>
      <c r="T381" s="13">
        <f>J381*0.8*0.1/G381</f>
        <v>31.893333333333334</v>
      </c>
      <c r="U381" s="13">
        <f>J381*0.8*0.075/G381</f>
        <v>23.92</v>
      </c>
      <c r="V381" s="12">
        <f>(R381+65)*1.25+K381+M381*1.25</f>
        <v>157.05000000000001</v>
      </c>
      <c r="W381" s="12">
        <v>160</v>
      </c>
      <c r="X381" s="12">
        <f>(T381+52)*1.25+K381+M381*1.25</f>
        <v>120.86666666666666</v>
      </c>
      <c r="Y381" s="12">
        <f>(U381+41)*1.25+L381+M381*1.25</f>
        <v>89.15</v>
      </c>
      <c r="Z381" s="12">
        <f>(S381+30)*1.25+L381+M381*1.25</f>
        <v>65.433333333333337</v>
      </c>
      <c r="AB381" s="3" t="e">
        <f>#REF!*H381</f>
        <v>#REF!</v>
      </c>
    </row>
    <row r="382" spans="2:28" ht="13" hidden="1" x14ac:dyDescent="0.3">
      <c r="B382" s="5" t="s">
        <v>14</v>
      </c>
      <c r="C382" s="5"/>
      <c r="D382" s="5"/>
      <c r="E382" s="5"/>
      <c r="F382" s="9">
        <f>C382+D382-E382</f>
        <v>0</v>
      </c>
      <c r="G382" s="10">
        <v>0.75</v>
      </c>
      <c r="H382" s="11">
        <v>239</v>
      </c>
      <c r="I382" s="17">
        <v>1.2</v>
      </c>
      <c r="J382" s="17">
        <f>H382*I382</f>
        <v>286.8</v>
      </c>
      <c r="K382" s="17">
        <v>16</v>
      </c>
      <c r="L382" s="17">
        <v>8</v>
      </c>
      <c r="M382" s="17"/>
      <c r="N382" s="17"/>
      <c r="O382" s="10"/>
      <c r="P382" s="10"/>
      <c r="Q382" s="12">
        <f>(J382*0.8+250)*1.25</f>
        <v>599.30000000000007</v>
      </c>
      <c r="R382" s="13">
        <f>J382*0.8*0.15/G382</f>
        <v>45.888000000000005</v>
      </c>
      <c r="S382" s="13">
        <f>J382*0.8*0.05/G382</f>
        <v>15.296000000000001</v>
      </c>
      <c r="T382" s="13">
        <f>J382*0.8*0.1/G382</f>
        <v>30.592000000000002</v>
      </c>
      <c r="U382" s="13">
        <f>J382*0.8*0.075/G382</f>
        <v>22.944000000000003</v>
      </c>
      <c r="V382" s="12">
        <f>(R382+65)*1.25+K382+M382*1.25</f>
        <v>154.61000000000001</v>
      </c>
      <c r="W382" s="12"/>
      <c r="X382" s="12">
        <f>(T382+52)*1.25+K382+M382*1.25</f>
        <v>119.24</v>
      </c>
      <c r="Y382" s="12">
        <f>(U382+41)*1.25+L382+M382*1.25</f>
        <v>87.93</v>
      </c>
      <c r="Z382" s="12">
        <f>(S382+30)*1.25+L382+M382*1.25</f>
        <v>64.62</v>
      </c>
      <c r="AA382" s="2"/>
      <c r="AB382" s="3" t="e">
        <f>#REF!*H382</f>
        <v>#REF!</v>
      </c>
    </row>
    <row r="383" spans="2:28" s="3" customFormat="1" ht="13" x14ac:dyDescent="0.3">
      <c r="B383" s="6" t="s">
        <v>185</v>
      </c>
      <c r="C383" s="6">
        <v>1</v>
      </c>
      <c r="D383" s="6"/>
      <c r="E383" s="6"/>
      <c r="F383" s="9">
        <f>C383+D383-E383</f>
        <v>1</v>
      </c>
      <c r="G383" s="10">
        <v>0.75</v>
      </c>
      <c r="H383" s="11">
        <v>299</v>
      </c>
      <c r="I383" s="17">
        <v>1.2</v>
      </c>
      <c r="J383" s="17">
        <f>H383*I383</f>
        <v>358.8</v>
      </c>
      <c r="K383" s="17">
        <v>16</v>
      </c>
      <c r="L383" s="17">
        <v>8</v>
      </c>
      <c r="M383" s="17"/>
      <c r="N383" s="17" t="s">
        <v>688</v>
      </c>
      <c r="O383" s="10" t="s">
        <v>690</v>
      </c>
      <c r="P383" s="10" t="s">
        <v>411</v>
      </c>
      <c r="Q383" s="12">
        <f>(J383*0.8+250)*1.25</f>
        <v>671.3</v>
      </c>
      <c r="R383" s="13">
        <f>J383*0.8*0.15/G383</f>
        <v>57.408000000000008</v>
      </c>
      <c r="S383" s="13">
        <f>J383*0.8*0.05/G383</f>
        <v>19.136000000000003</v>
      </c>
      <c r="T383" s="13">
        <f>J383*0.8*0.1/G383</f>
        <v>38.272000000000006</v>
      </c>
      <c r="U383" s="13">
        <f>J383*0.8*0.075/G383</f>
        <v>28.704000000000004</v>
      </c>
      <c r="V383" s="12">
        <f>(R383+65)*1.25+K383+M383*1.25</f>
        <v>169.01000000000002</v>
      </c>
      <c r="W383" s="12">
        <v>180</v>
      </c>
      <c r="X383" s="12">
        <f>(T383+52)*1.25+K383+M383*1.25</f>
        <v>128.84</v>
      </c>
      <c r="Y383" s="12">
        <f>(U383+41)*1.25+L383+M383*1.25</f>
        <v>95.13000000000001</v>
      </c>
      <c r="Z383" s="12">
        <f>(S383+30)*1.25+L383+M383*1.25</f>
        <v>69.42</v>
      </c>
      <c r="AB383" s="3" t="e">
        <f>#REF!*H383</f>
        <v>#REF!</v>
      </c>
    </row>
    <row r="384" spans="2:28" ht="13" x14ac:dyDescent="0.3">
      <c r="B384" s="5" t="s">
        <v>539</v>
      </c>
      <c r="C384" s="5">
        <v>1</v>
      </c>
      <c r="D384" s="5"/>
      <c r="E384" s="5"/>
      <c r="F384" s="9">
        <f>C384+D384-E384</f>
        <v>1</v>
      </c>
      <c r="G384" s="10">
        <v>0.75</v>
      </c>
      <c r="H384" s="11">
        <v>189</v>
      </c>
      <c r="I384" s="17">
        <v>1.2</v>
      </c>
      <c r="J384" s="17">
        <f>H384*I384</f>
        <v>226.79999999999998</v>
      </c>
      <c r="K384" s="17"/>
      <c r="L384" s="17"/>
      <c r="M384" s="17"/>
      <c r="N384" s="17" t="s">
        <v>688</v>
      </c>
      <c r="O384" s="10" t="s">
        <v>690</v>
      </c>
      <c r="P384" s="10" t="s">
        <v>571</v>
      </c>
      <c r="Q384" s="12">
        <f>(J384*0.8+250)*1.25</f>
        <v>539.29999999999995</v>
      </c>
      <c r="R384" s="13">
        <f>J384*0.8*0.15/G384</f>
        <v>36.287999999999997</v>
      </c>
      <c r="S384" s="13">
        <f>J384*0.8*0.05/G384</f>
        <v>12.096000000000002</v>
      </c>
      <c r="T384" s="13">
        <f>J384*0.8*0.1/G384</f>
        <v>24.192000000000004</v>
      </c>
      <c r="U384" s="13">
        <f>J384*0.8*0.075/G384</f>
        <v>18.143999999999998</v>
      </c>
      <c r="V384" s="12">
        <f>(R384+65)*1.25+K384+M384*1.25</f>
        <v>126.61</v>
      </c>
      <c r="W384" s="12">
        <v>130</v>
      </c>
      <c r="X384" s="12">
        <f>(T384+52)*1.25+K384+M384*1.25</f>
        <v>95.240000000000009</v>
      </c>
      <c r="Y384" s="12">
        <f>(U384+41)*1.25+L384+M384*1.25</f>
        <v>73.929999999999993</v>
      </c>
      <c r="Z384" s="12">
        <f>(S384+30)*1.25+L384+M384*1.25</f>
        <v>52.620000000000005</v>
      </c>
      <c r="AA384" s="2"/>
      <c r="AB384" s="3" t="e">
        <f>#REF!*H384</f>
        <v>#REF!</v>
      </c>
    </row>
    <row r="385" spans="2:44" s="3" customFormat="1" ht="13" x14ac:dyDescent="0.3">
      <c r="B385" s="5" t="s">
        <v>654</v>
      </c>
      <c r="C385" s="5"/>
      <c r="D385" s="5"/>
      <c r="E385" s="5"/>
      <c r="F385" s="9">
        <f>C385+D385-E385</f>
        <v>0</v>
      </c>
      <c r="G385" s="10">
        <v>0.75</v>
      </c>
      <c r="H385" s="11">
        <v>540</v>
      </c>
      <c r="I385" s="17">
        <v>1.1000000000000001</v>
      </c>
      <c r="J385" s="17">
        <f>H385*I385</f>
        <v>594</v>
      </c>
      <c r="K385" s="17">
        <v>16</v>
      </c>
      <c r="L385" s="17">
        <v>8</v>
      </c>
      <c r="M385" s="17"/>
      <c r="N385" s="17" t="s">
        <v>700</v>
      </c>
      <c r="O385" s="10" t="s">
        <v>690</v>
      </c>
      <c r="P385" s="10"/>
      <c r="Q385" s="12">
        <f>(J385*0.8+250)*1.25</f>
        <v>906.5</v>
      </c>
      <c r="R385" s="13">
        <f>J385*0.8*0.15/G385</f>
        <v>95.04</v>
      </c>
      <c r="S385" s="13">
        <f>J385*0.8*0.05/G385</f>
        <v>31.680000000000007</v>
      </c>
      <c r="T385" s="13">
        <f>J385*0.8*0.1/G385</f>
        <v>63.360000000000014</v>
      </c>
      <c r="U385" s="13">
        <f>J385*0.8*0.075/G385</f>
        <v>47.52</v>
      </c>
      <c r="V385" s="12">
        <f>(R385+65)*1.25+K385+M385*1.25</f>
        <v>216.05</v>
      </c>
      <c r="W385" s="12">
        <v>220</v>
      </c>
      <c r="X385" s="12">
        <f>(T385+52)*1.25+K385+M385*1.25</f>
        <v>160.20000000000002</v>
      </c>
      <c r="Y385" s="12">
        <f>(U385+41)*1.25+L385+M385*1.25</f>
        <v>118.65</v>
      </c>
      <c r="Z385" s="12">
        <f>(S385+30)*1.25+L385+M385*1.25</f>
        <v>85.100000000000009</v>
      </c>
    </row>
    <row r="386" spans="2:44" ht="13" x14ac:dyDescent="0.3">
      <c r="B386" s="5" t="s">
        <v>653</v>
      </c>
      <c r="C386" s="5">
        <v>3</v>
      </c>
      <c r="D386" s="5"/>
      <c r="E386" s="5">
        <v>3</v>
      </c>
      <c r="F386" s="9">
        <f>C386+D386-E386</f>
        <v>0</v>
      </c>
      <c r="G386" s="10">
        <v>0.75</v>
      </c>
      <c r="H386" s="11">
        <v>344</v>
      </c>
      <c r="I386" s="17">
        <v>1.1000000000000001</v>
      </c>
      <c r="J386" s="17">
        <f>H386*I386</f>
        <v>378.40000000000003</v>
      </c>
      <c r="K386" s="17">
        <v>16</v>
      </c>
      <c r="L386" s="17">
        <v>8</v>
      </c>
      <c r="M386" s="17"/>
      <c r="N386" s="17" t="s">
        <v>700</v>
      </c>
      <c r="O386" s="10" t="s">
        <v>690</v>
      </c>
      <c r="P386" s="10"/>
      <c r="Q386" s="12">
        <f>(J386*0.8+250)*1.25</f>
        <v>690.90000000000009</v>
      </c>
      <c r="R386" s="13">
        <f>J386*0.8*0.15/G386</f>
        <v>60.544000000000004</v>
      </c>
      <c r="S386" s="13">
        <f>J386*0.8*0.05/G386</f>
        <v>20.181333333333338</v>
      </c>
      <c r="T386" s="13">
        <f>J386*0.8*0.1/G386</f>
        <v>40.362666666666676</v>
      </c>
      <c r="U386" s="13">
        <f>J386*0.8*0.075/G386</f>
        <v>30.272000000000002</v>
      </c>
      <c r="V386" s="12">
        <f>(R386+65)*1.25+K386+M386*1.25</f>
        <v>172.93</v>
      </c>
      <c r="W386" s="12">
        <v>180</v>
      </c>
      <c r="X386" s="12">
        <f>(T386+52)*1.25+K386+M386*1.25</f>
        <v>131.45333333333335</v>
      </c>
      <c r="Y386" s="12">
        <f>(U386+41)*1.25+L386+M386*1.25</f>
        <v>97.09</v>
      </c>
      <c r="Z386" s="12">
        <f>(S386+30)*1.25+L386+M386*1.25</f>
        <v>70.726666666666674</v>
      </c>
      <c r="AA386" s="2"/>
      <c r="AB386" s="3" t="e">
        <f>#REF!*H386</f>
        <v>#REF!</v>
      </c>
    </row>
    <row r="387" spans="2:44" s="3" customFormat="1" ht="13" x14ac:dyDescent="0.3">
      <c r="B387" s="5" t="s">
        <v>256</v>
      </c>
      <c r="C387" s="5">
        <v>2</v>
      </c>
      <c r="D387" s="5"/>
      <c r="E387" s="5">
        <v>1</v>
      </c>
      <c r="F387" s="9">
        <f>C387+D387-E387</f>
        <v>1</v>
      </c>
      <c r="G387" s="10">
        <v>0.75</v>
      </c>
      <c r="H387" s="11">
        <v>419</v>
      </c>
      <c r="I387" s="17">
        <v>1.2</v>
      </c>
      <c r="J387" s="17">
        <f>H387*I387</f>
        <v>502.79999999999995</v>
      </c>
      <c r="K387" s="17">
        <v>16</v>
      </c>
      <c r="L387" s="17">
        <v>8</v>
      </c>
      <c r="M387" s="17"/>
      <c r="N387" s="17" t="s">
        <v>700</v>
      </c>
      <c r="O387" s="10" t="s">
        <v>690</v>
      </c>
      <c r="P387" s="10"/>
      <c r="Q387" s="12">
        <f>(J387*0.8+250)*1.25</f>
        <v>815.3</v>
      </c>
      <c r="R387" s="13">
        <f>J387*0.8*0.15/G387</f>
        <v>80.447999999999993</v>
      </c>
      <c r="S387" s="13">
        <f>J387*0.8*0.05/G387</f>
        <v>26.816000000000003</v>
      </c>
      <c r="T387" s="13">
        <f>J387*0.8*0.1/G387</f>
        <v>53.632000000000005</v>
      </c>
      <c r="U387" s="13">
        <f>J387*0.8*0.075/G387</f>
        <v>40.223999999999997</v>
      </c>
      <c r="V387" s="12">
        <f>(R387+65)*1.25+K387+M387*1.25</f>
        <v>197.80999999999997</v>
      </c>
      <c r="W387" s="12">
        <v>200</v>
      </c>
      <c r="X387" s="12">
        <f>(T387+52)*1.25+K387+M387*1.25</f>
        <v>148.04000000000002</v>
      </c>
      <c r="Y387" s="12">
        <f>(U387+41)*1.25+L387+M387*1.25</f>
        <v>109.52999999999999</v>
      </c>
      <c r="Z387" s="12">
        <f>(S387+30)*1.25+L387+M387*1.25</f>
        <v>79.02000000000001</v>
      </c>
    </row>
    <row r="388" spans="2:44" s="3" customFormat="1" ht="13" x14ac:dyDescent="0.3">
      <c r="B388" s="5" t="s">
        <v>750</v>
      </c>
      <c r="C388" s="5">
        <v>8</v>
      </c>
      <c r="D388" s="5"/>
      <c r="E388" s="5">
        <v>1</v>
      </c>
      <c r="F388" s="9">
        <f>C388+D388-E388</f>
        <v>7</v>
      </c>
      <c r="G388" s="10">
        <v>0.75</v>
      </c>
      <c r="H388" s="11">
        <v>395</v>
      </c>
      <c r="I388" s="17">
        <v>1.2</v>
      </c>
      <c r="J388" s="17">
        <f>H388*I388</f>
        <v>474</v>
      </c>
      <c r="K388" s="17">
        <v>16</v>
      </c>
      <c r="L388" s="17">
        <v>8</v>
      </c>
      <c r="M388" s="17"/>
      <c r="N388" s="17" t="s">
        <v>700</v>
      </c>
      <c r="O388" s="10" t="s">
        <v>690</v>
      </c>
      <c r="P388" s="10" t="s">
        <v>569</v>
      </c>
      <c r="Q388" s="12">
        <f>(J388*0.8+250)*1.25</f>
        <v>786.5</v>
      </c>
      <c r="R388" s="13">
        <f>J388*0.8*0.15/G388</f>
        <v>75.84</v>
      </c>
      <c r="S388" s="13">
        <f>J388*0.8*0.05/G388</f>
        <v>25.280000000000005</v>
      </c>
      <c r="T388" s="13">
        <f>J388*0.8*0.1/G388</f>
        <v>50.560000000000009</v>
      </c>
      <c r="U388" s="13">
        <f>J388*0.8*0.075/G388</f>
        <v>37.92</v>
      </c>
      <c r="V388" s="12">
        <f>(R388+65)*1.25+K388+M388*1.25</f>
        <v>192.05</v>
      </c>
      <c r="W388" s="12">
        <v>200</v>
      </c>
      <c r="X388" s="12">
        <f>(T388+52)*1.25+K388+M388*1.25</f>
        <v>144.19999999999999</v>
      </c>
      <c r="Y388" s="12">
        <f>(U388+41)*1.25+L388+M388*1.25</f>
        <v>106.65</v>
      </c>
      <c r="Z388" s="12">
        <f>(S388+30)*1.25+L388+M388*1.25</f>
        <v>77.099999999999994</v>
      </c>
      <c r="AB388" s="3" t="e">
        <f>#REF!*H388</f>
        <v>#REF!</v>
      </c>
    </row>
    <row r="389" spans="2:44" s="3" customFormat="1" ht="13" x14ac:dyDescent="0.3">
      <c r="B389" s="6" t="s">
        <v>615</v>
      </c>
      <c r="C389" s="6"/>
      <c r="D389" s="6"/>
      <c r="E389" s="6"/>
      <c r="F389" s="9">
        <f>C389+D389-E389</f>
        <v>0</v>
      </c>
      <c r="G389" s="10">
        <v>0.75</v>
      </c>
      <c r="H389" s="11">
        <v>325</v>
      </c>
      <c r="I389" s="17">
        <v>1.1000000000000001</v>
      </c>
      <c r="J389" s="17">
        <f>H389*I389</f>
        <v>357.50000000000006</v>
      </c>
      <c r="K389" s="17">
        <v>16</v>
      </c>
      <c r="L389" s="17">
        <v>8</v>
      </c>
      <c r="M389" s="17"/>
      <c r="N389" s="17" t="s">
        <v>688</v>
      </c>
      <c r="O389" s="10" t="s">
        <v>690</v>
      </c>
      <c r="P389" s="10"/>
      <c r="Q389" s="12">
        <f>(J389*0.8+250)*1.25</f>
        <v>670</v>
      </c>
      <c r="R389" s="13">
        <f>J389*0.8*0.15/G389</f>
        <v>57.20000000000001</v>
      </c>
      <c r="S389" s="13">
        <f>J389*0.8*0.05/G389</f>
        <v>19.066666666666674</v>
      </c>
      <c r="T389" s="13">
        <f>J389*0.8*0.1/G389</f>
        <v>38.133333333333347</v>
      </c>
      <c r="U389" s="13">
        <f>J389*0.8*0.075/G389</f>
        <v>28.600000000000005</v>
      </c>
      <c r="V389" s="12">
        <f>(R389+65)*1.25+K389+M389*1.25</f>
        <v>168.75000000000003</v>
      </c>
      <c r="W389" s="12">
        <v>180</v>
      </c>
      <c r="X389" s="12">
        <f>(T389+52)*1.25+K389+M389*1.25</f>
        <v>128.66666666666669</v>
      </c>
      <c r="Y389" s="12">
        <f>(U389+41)*1.25+L389+M389*1.25</f>
        <v>95.000000000000014</v>
      </c>
      <c r="Z389" s="12">
        <f>(S389+30)*1.25+L389+M389*1.25</f>
        <v>69.333333333333343</v>
      </c>
      <c r="AB389" s="3" t="e">
        <f>#REF!*H389</f>
        <v>#REF!</v>
      </c>
    </row>
    <row r="390" spans="2:44" s="3" customFormat="1" ht="13" x14ac:dyDescent="0.3">
      <c r="B390" s="5" t="s">
        <v>2</v>
      </c>
      <c r="C390" s="5">
        <v>2</v>
      </c>
      <c r="D390" s="5"/>
      <c r="E390" s="5"/>
      <c r="F390" s="9">
        <f>C390+D390-E390</f>
        <v>2</v>
      </c>
      <c r="G390" s="10">
        <v>0.75</v>
      </c>
      <c r="H390" s="11">
        <v>223</v>
      </c>
      <c r="I390" s="17">
        <v>1</v>
      </c>
      <c r="J390" s="17">
        <f>H390*I390</f>
        <v>223</v>
      </c>
      <c r="K390" s="17"/>
      <c r="L390" s="17"/>
      <c r="M390" s="17"/>
      <c r="N390" s="17" t="s">
        <v>688</v>
      </c>
      <c r="O390" s="10" t="s">
        <v>690</v>
      </c>
      <c r="P390" s="10" t="s">
        <v>430</v>
      </c>
      <c r="Q390" s="12">
        <f>(J390*0.8+250)*1.25</f>
        <v>535.5</v>
      </c>
      <c r="R390" s="13">
        <f>J390*0.8*0.15/G390</f>
        <v>35.68</v>
      </c>
      <c r="S390" s="13">
        <f>J390*0.8*0.05/G390</f>
        <v>11.893333333333333</v>
      </c>
      <c r="T390" s="13">
        <f>J390*0.8*0.1/G390</f>
        <v>23.786666666666665</v>
      </c>
      <c r="U390" s="13">
        <f>J390*0.8*0.075/G390</f>
        <v>17.84</v>
      </c>
      <c r="V390" s="12">
        <f>(R390+65)*1.25+K390+M390*1.25</f>
        <v>125.85000000000001</v>
      </c>
      <c r="W390" s="12">
        <v>130</v>
      </c>
      <c r="X390" s="12">
        <f>(T390+52)*1.25+K390+M390*1.25</f>
        <v>94.73333333333332</v>
      </c>
      <c r="Y390" s="12">
        <f>(U390+41)*1.25+L390+M390*1.25</f>
        <v>73.550000000000011</v>
      </c>
      <c r="Z390" s="12">
        <f>(S390+30)*1.25+L390+M390*1.25</f>
        <v>52.36666666666666</v>
      </c>
      <c r="AB390" s="3" t="e">
        <f>#REF!*H390</f>
        <v>#REF!</v>
      </c>
    </row>
    <row r="391" spans="2:44" s="3" customFormat="1" ht="13" x14ac:dyDescent="0.3">
      <c r="B391" s="5" t="s">
        <v>846</v>
      </c>
      <c r="C391" s="5"/>
      <c r="D391" s="5">
        <v>2</v>
      </c>
      <c r="E391" s="5">
        <v>2</v>
      </c>
      <c r="F391" s="9">
        <f>C391+D391-E391</f>
        <v>0</v>
      </c>
      <c r="G391" s="10">
        <v>0.75</v>
      </c>
      <c r="H391" s="11">
        <v>629</v>
      </c>
      <c r="I391" s="17">
        <v>1.2</v>
      </c>
      <c r="J391" s="17">
        <f>H391*I391</f>
        <v>754.8</v>
      </c>
      <c r="K391" s="17">
        <v>16</v>
      </c>
      <c r="L391" s="17">
        <v>8</v>
      </c>
      <c r="M391" s="17"/>
      <c r="N391" s="17" t="s">
        <v>700</v>
      </c>
      <c r="O391" s="10" t="s">
        <v>690</v>
      </c>
      <c r="P391" s="10"/>
      <c r="Q391" s="12">
        <f>(J391*0.8+250)*1.25</f>
        <v>1067.3</v>
      </c>
      <c r="R391" s="13">
        <f>J391*0.8*0.15/G391</f>
        <v>120.76800000000001</v>
      </c>
      <c r="S391" s="13">
        <f>J391*0.8*0.05/G391</f>
        <v>40.256000000000007</v>
      </c>
      <c r="T391" s="13">
        <f>J391*0.8*0.1/G391</f>
        <v>80.512000000000015</v>
      </c>
      <c r="U391" s="13">
        <f>J391*0.8*0.075/G391</f>
        <v>60.384000000000007</v>
      </c>
      <c r="V391" s="12">
        <f>(R391+65)*1.25+K391+M391*1.25</f>
        <v>248.21000000000004</v>
      </c>
      <c r="W391" s="12">
        <v>250</v>
      </c>
      <c r="X391" s="12">
        <f>(T391+52)*1.25+K391+M391*1.25</f>
        <v>181.64</v>
      </c>
      <c r="Y391" s="12">
        <f>(U391+41)*1.25+L391+M391*1.25</f>
        <v>134.73000000000002</v>
      </c>
      <c r="Z391" s="12">
        <f>(S391+30)*1.25+L391+M391*1.25</f>
        <v>95.82</v>
      </c>
      <c r="AB391" s="3" t="e">
        <f>#REF!*H391</f>
        <v>#REF!</v>
      </c>
    </row>
    <row r="392" spans="2:44" s="3" customFormat="1" ht="13" x14ac:dyDescent="0.3">
      <c r="B392" s="6" t="s">
        <v>191</v>
      </c>
      <c r="C392" s="6">
        <v>1</v>
      </c>
      <c r="D392" s="6"/>
      <c r="E392" s="6"/>
      <c r="F392" s="9">
        <f>C392+D392-E392</f>
        <v>1</v>
      </c>
      <c r="G392" s="10">
        <v>0.75</v>
      </c>
      <c r="H392" s="11">
        <v>389</v>
      </c>
      <c r="I392" s="17">
        <v>1.1000000000000001</v>
      </c>
      <c r="J392" s="17">
        <f>H392*I392</f>
        <v>427.90000000000003</v>
      </c>
      <c r="K392" s="17">
        <v>16</v>
      </c>
      <c r="L392" s="17">
        <v>8</v>
      </c>
      <c r="M392" s="17"/>
      <c r="N392" s="17" t="s">
        <v>688</v>
      </c>
      <c r="O392" s="10" t="s">
        <v>690</v>
      </c>
      <c r="P392" s="10" t="s">
        <v>442</v>
      </c>
      <c r="Q392" s="12">
        <f>(J392*0.8+250)*1.25</f>
        <v>740.40000000000009</v>
      </c>
      <c r="R392" s="13">
        <f>J392*0.8*0.15/G392</f>
        <v>68.464000000000013</v>
      </c>
      <c r="S392" s="13">
        <f>J392*0.8*0.05/G392</f>
        <v>22.821333333333339</v>
      </c>
      <c r="T392" s="13">
        <f>J392*0.8*0.1/G392</f>
        <v>45.642666666666678</v>
      </c>
      <c r="U392" s="13">
        <f>J392*0.8*0.075/G392</f>
        <v>34.232000000000006</v>
      </c>
      <c r="V392" s="12">
        <f>(R392+65)*1.25+K392+M392*1.25</f>
        <v>182.82999999999998</v>
      </c>
      <c r="W392" s="12">
        <v>200</v>
      </c>
      <c r="X392" s="12">
        <f>(T392+52)*1.25+K392+M392*1.25</f>
        <v>138.05333333333334</v>
      </c>
      <c r="Y392" s="12">
        <f>(U392+41)*1.25+L392+M392*1.25</f>
        <v>102.03999999999999</v>
      </c>
      <c r="Z392" s="12">
        <f>(S392+30)*1.25+L392+M392*1.25</f>
        <v>74.026666666666671</v>
      </c>
      <c r="AB392" s="3" t="e">
        <f>#REF!*H392</f>
        <v>#REF!</v>
      </c>
    </row>
    <row r="393" spans="2:44" ht="13" x14ac:dyDescent="0.3">
      <c r="B393" s="6" t="s">
        <v>704</v>
      </c>
      <c r="C393" s="6">
        <v>2</v>
      </c>
      <c r="D393" s="6"/>
      <c r="E393" s="6">
        <v>2</v>
      </c>
      <c r="F393" s="9">
        <f>C393+D393-E393</f>
        <v>0</v>
      </c>
      <c r="G393" s="10">
        <v>0.75</v>
      </c>
      <c r="H393" s="11">
        <v>189</v>
      </c>
      <c r="I393" s="17">
        <v>1</v>
      </c>
      <c r="J393" s="17">
        <f>H393*I393</f>
        <v>189</v>
      </c>
      <c r="K393" s="17"/>
      <c r="L393" s="17"/>
      <c r="M393" s="17"/>
      <c r="N393" s="17" t="s">
        <v>688</v>
      </c>
      <c r="O393" s="10" t="s">
        <v>690</v>
      </c>
      <c r="P393" s="10" t="s">
        <v>443</v>
      </c>
      <c r="Q393" s="12">
        <f>(J393*0.8+250)*1.25</f>
        <v>501.50000000000006</v>
      </c>
      <c r="R393" s="13">
        <f>J393*0.8*0.15/G393</f>
        <v>30.240000000000006</v>
      </c>
      <c r="S393" s="13">
        <f>J393*0.8*0.05/G393</f>
        <v>10.080000000000002</v>
      </c>
      <c r="T393" s="13">
        <f>J393*0.8*0.1/G393</f>
        <v>20.160000000000004</v>
      </c>
      <c r="U393" s="13">
        <f>J393*0.8*0.075/G393</f>
        <v>15.120000000000003</v>
      </c>
      <c r="V393" s="12">
        <f>(R393+65)*1.25+K393+M393*1.25</f>
        <v>119.05000000000001</v>
      </c>
      <c r="W393" s="12">
        <v>130</v>
      </c>
      <c r="X393" s="12">
        <f>(T393+52)*1.25+K393+M393*1.25</f>
        <v>90.199999999999989</v>
      </c>
      <c r="Y393" s="12">
        <f>(U393+41)*1.25+L393+M393*1.25</f>
        <v>70.150000000000006</v>
      </c>
      <c r="Z393" s="12">
        <f>(S393+30)*1.25+L393+M393*1.25</f>
        <v>50.099999999999994</v>
      </c>
      <c r="AA393" s="2"/>
      <c r="AB393" s="3" t="e">
        <f>#REF!*H393</f>
        <v>#REF!</v>
      </c>
    </row>
    <row r="394" spans="2:44" ht="13" x14ac:dyDescent="0.3">
      <c r="B394" s="5" t="s">
        <v>847</v>
      </c>
      <c r="C394" s="5"/>
      <c r="D394" s="5">
        <v>4</v>
      </c>
      <c r="E394" s="5">
        <v>1</v>
      </c>
      <c r="F394" s="9">
        <f>C394+D394-E394</f>
        <v>3</v>
      </c>
      <c r="G394" s="10">
        <v>0.75</v>
      </c>
      <c r="H394" s="11">
        <v>139</v>
      </c>
      <c r="I394" s="17">
        <v>1.1000000000000001</v>
      </c>
      <c r="J394" s="17">
        <f>H394*I394</f>
        <v>152.9</v>
      </c>
      <c r="K394" s="17"/>
      <c r="L394" s="17"/>
      <c r="M394" s="17"/>
      <c r="N394" s="17" t="s">
        <v>700</v>
      </c>
      <c r="O394" s="10" t="s">
        <v>876</v>
      </c>
      <c r="P394" s="10"/>
      <c r="Q394" s="12">
        <f>(J394*0.8+250)*1.25</f>
        <v>465.4</v>
      </c>
      <c r="R394" s="13">
        <f>J394*0.8*0.15/G394</f>
        <v>24.463999999999999</v>
      </c>
      <c r="S394" s="13">
        <f>J394*0.8*0.05/G394</f>
        <v>8.1546666666666674</v>
      </c>
      <c r="T394" s="13">
        <f>J394*0.8*0.1/G394</f>
        <v>16.309333333333335</v>
      </c>
      <c r="U394" s="13">
        <f>J394*0.8*0.075/G394</f>
        <v>12.231999999999999</v>
      </c>
      <c r="V394" s="12">
        <f>(R394+65)*1.25+K394+M394*1.25</f>
        <v>111.83</v>
      </c>
      <c r="W394" s="12">
        <v>120</v>
      </c>
      <c r="X394" s="12">
        <f>(T394+52)*1.25+K394+M394*1.25</f>
        <v>85.386666666666684</v>
      </c>
      <c r="Y394" s="12">
        <f>(U394+41)*1.25+L394+M394*1.25</f>
        <v>66.539999999999992</v>
      </c>
      <c r="Z394" s="12">
        <f>(S394+30)*1.25+L394+M394*1.25</f>
        <v>47.693333333333342</v>
      </c>
      <c r="AA394" s="3"/>
      <c r="AB394" s="3" t="e">
        <f>#REF!*H394</f>
        <v>#REF!</v>
      </c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2:44" s="3" customFormat="1" ht="13" hidden="1" x14ac:dyDescent="0.3">
      <c r="B395" s="6" t="s">
        <v>168</v>
      </c>
      <c r="C395" s="6"/>
      <c r="D395" s="6"/>
      <c r="E395" s="6"/>
      <c r="F395" s="9">
        <f>C395+D395-E395</f>
        <v>0</v>
      </c>
      <c r="G395" s="10">
        <v>0.75</v>
      </c>
      <c r="H395" s="11">
        <v>199</v>
      </c>
      <c r="I395" s="17">
        <v>1.2</v>
      </c>
      <c r="J395" s="17">
        <f>H395*I395</f>
        <v>238.79999999999998</v>
      </c>
      <c r="K395" s="17"/>
      <c r="L395" s="17"/>
      <c r="M395" s="17"/>
      <c r="N395" s="17"/>
      <c r="O395" s="10"/>
      <c r="P395" s="10"/>
      <c r="Q395" s="12">
        <f>(J395*0.8+250)*1.25</f>
        <v>551.29999999999995</v>
      </c>
      <c r="R395" s="13">
        <f>J395*0.8*0.15/G395</f>
        <v>38.207999999999998</v>
      </c>
      <c r="S395" s="13">
        <f>J395*0.8*0.05/G395</f>
        <v>12.735999999999999</v>
      </c>
      <c r="T395" s="13">
        <f>J395*0.8*0.1/G395</f>
        <v>25.471999999999998</v>
      </c>
      <c r="U395" s="13">
        <f>J395*0.8*0.075/G395</f>
        <v>19.103999999999999</v>
      </c>
      <c r="V395" s="12">
        <f>(R395+65)*1.25+K395+M395*1.25</f>
        <v>129.01</v>
      </c>
      <c r="W395" s="12"/>
      <c r="X395" s="12">
        <f>(T395+52)*1.25+K395+M395*1.25</f>
        <v>96.839999999999989</v>
      </c>
      <c r="Y395" s="12">
        <f>(U395+41)*1.25+L395+M395*1.25</f>
        <v>75.13</v>
      </c>
      <c r="Z395" s="12">
        <f>(S395+30)*1.25+L395+M395*1.25</f>
        <v>53.419999999999995</v>
      </c>
      <c r="AB395" s="3" t="e">
        <f>#REF!*H395</f>
        <v>#REF!</v>
      </c>
    </row>
    <row r="396" spans="2:44" ht="13" x14ac:dyDescent="0.3">
      <c r="B396" s="5" t="s">
        <v>825</v>
      </c>
      <c r="C396" s="5"/>
      <c r="D396" s="5">
        <v>12</v>
      </c>
      <c r="E396" s="5">
        <v>1</v>
      </c>
      <c r="F396" s="9">
        <f>C396+D396-E396</f>
        <v>11</v>
      </c>
      <c r="G396" s="10">
        <v>0.75</v>
      </c>
      <c r="H396" s="11">
        <v>91</v>
      </c>
      <c r="I396" s="17">
        <v>1.2</v>
      </c>
      <c r="J396" s="17">
        <f>H396*I396</f>
        <v>109.2</v>
      </c>
      <c r="K396" s="17"/>
      <c r="L396" s="17"/>
      <c r="M396" s="17"/>
      <c r="N396" s="17" t="s">
        <v>688</v>
      </c>
      <c r="O396" s="10" t="s">
        <v>876</v>
      </c>
      <c r="P396" s="10"/>
      <c r="Q396" s="12">
        <f>(J396*0.8+250)*1.25</f>
        <v>421.70000000000005</v>
      </c>
      <c r="R396" s="13">
        <f>J396*0.8*0.15/G396</f>
        <v>17.472000000000001</v>
      </c>
      <c r="S396" s="13">
        <f>J396*0.8*0.05/G396</f>
        <v>5.8240000000000016</v>
      </c>
      <c r="T396" s="13">
        <f>J396*0.8*0.1/G396</f>
        <v>11.648000000000003</v>
      </c>
      <c r="U396" s="13">
        <f>J396*0.8*0.075/G396</f>
        <v>8.7360000000000007</v>
      </c>
      <c r="V396" s="12">
        <f>(R396+65)*1.25+K396+M396*1.25</f>
        <v>103.09</v>
      </c>
      <c r="W396" s="12">
        <v>200</v>
      </c>
      <c r="X396" s="12">
        <f>(T396+52)*1.25+K396+M396*1.25</f>
        <v>79.56</v>
      </c>
      <c r="Y396" s="12">
        <f>(U396+41)*1.25+L396+M396*1.25</f>
        <v>62.17</v>
      </c>
      <c r="Z396" s="12">
        <f>(S396+30)*1.25+L396+M396*1.25</f>
        <v>44.78</v>
      </c>
      <c r="AA396" s="2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2:44" s="3" customFormat="1" x14ac:dyDescent="0.35">
      <c r="B397" s="5" t="s">
        <v>593</v>
      </c>
      <c r="C397" s="5">
        <v>2</v>
      </c>
      <c r="D397" s="5"/>
      <c r="E397" s="5"/>
      <c r="F397" s="9">
        <f>C397+D397-E397</f>
        <v>2</v>
      </c>
      <c r="G397" s="10">
        <v>0.75</v>
      </c>
      <c r="H397" s="11">
        <v>259</v>
      </c>
      <c r="I397" s="17">
        <v>1.2</v>
      </c>
      <c r="J397" s="17">
        <f>H397*I397</f>
        <v>310.8</v>
      </c>
      <c r="K397" s="17">
        <v>16</v>
      </c>
      <c r="L397" s="17">
        <v>8</v>
      </c>
      <c r="M397" s="17"/>
      <c r="N397" s="17" t="s">
        <v>688</v>
      </c>
      <c r="O397" s="10" t="s">
        <v>697</v>
      </c>
      <c r="P397" s="10" t="s">
        <v>631</v>
      </c>
      <c r="Q397" s="12">
        <f>(J397*0.8+250)*1.25</f>
        <v>623.29999999999995</v>
      </c>
      <c r="R397" s="13">
        <f>J397*0.8*0.15/G397</f>
        <v>49.728000000000002</v>
      </c>
      <c r="S397" s="13">
        <f>J397*0.8*0.05/G397</f>
        <v>16.576000000000004</v>
      </c>
      <c r="T397" s="13">
        <f>J397*0.8*0.1/G397</f>
        <v>33.152000000000008</v>
      </c>
      <c r="U397" s="13">
        <f>J397*0.8*0.075/G397</f>
        <v>24.864000000000001</v>
      </c>
      <c r="V397" s="12">
        <f>(R397+65)*1.25+K397+M397*1.25</f>
        <v>159.41000000000003</v>
      </c>
      <c r="W397" s="12">
        <v>160</v>
      </c>
      <c r="X397" s="12">
        <f>(T397+52)*1.25+K397+M397*1.25</f>
        <v>122.44000000000003</v>
      </c>
      <c r="Y397" s="12">
        <f>(U397+41)*1.25+L397+M397*1.25</f>
        <v>90.330000000000013</v>
      </c>
      <c r="Z397" s="12">
        <f>(S397+30)*1.25+L397+M397*1.25</f>
        <v>66.220000000000013</v>
      </c>
      <c r="AA397"/>
      <c r="AB397" s="3" t="e">
        <f>#REF!*H397</f>
        <v>#REF!</v>
      </c>
    </row>
    <row r="398" spans="2:44" ht="13" hidden="1" x14ac:dyDescent="0.3">
      <c r="B398" s="5" t="s">
        <v>256</v>
      </c>
      <c r="C398" s="5"/>
      <c r="D398" s="5"/>
      <c r="E398" s="5"/>
      <c r="F398" s="9">
        <f>C398+D398-E398</f>
        <v>0</v>
      </c>
      <c r="G398" s="10">
        <v>0.75</v>
      </c>
      <c r="H398" s="11">
        <v>399</v>
      </c>
      <c r="I398" s="17">
        <v>1.2</v>
      </c>
      <c r="J398" s="17">
        <f>H398*I398</f>
        <v>478.79999999999995</v>
      </c>
      <c r="K398" s="17">
        <v>16</v>
      </c>
      <c r="L398" s="17">
        <v>8</v>
      </c>
      <c r="M398" s="17"/>
      <c r="N398" s="17"/>
      <c r="O398" s="10"/>
      <c r="P398" s="10"/>
      <c r="Q398" s="12">
        <f>(J398*0.8+250)*1.25</f>
        <v>791.3</v>
      </c>
      <c r="R398" s="13">
        <f>J398*0.8*0.15/G398</f>
        <v>76.60799999999999</v>
      </c>
      <c r="S398" s="13">
        <f>J398*0.8*0.05/G398</f>
        <v>25.535999999999998</v>
      </c>
      <c r="T398" s="13">
        <f>J398*0.8*0.1/G398</f>
        <v>51.071999999999996</v>
      </c>
      <c r="U398" s="13">
        <f>J398*0.8*0.075/G398</f>
        <v>38.303999999999995</v>
      </c>
      <c r="V398" s="12">
        <f>(R398+65)*1.25+K398+M398*1.25</f>
        <v>193.01</v>
      </c>
      <c r="W398" s="12"/>
      <c r="X398" s="12">
        <f>(T398+52)*1.25+K398+M398*1.25</f>
        <v>144.84</v>
      </c>
      <c r="Y398" s="12">
        <f>(U398+41)*1.25+L398+M398*1.25</f>
        <v>107.13</v>
      </c>
      <c r="Z398" s="12">
        <f>(S398+30)*1.25+L398+M398*1.25</f>
        <v>77.42</v>
      </c>
      <c r="AA398" s="2"/>
      <c r="AB398" s="3" t="e">
        <f>#REF!*H398</f>
        <v>#REF!</v>
      </c>
    </row>
    <row r="399" spans="2:44" s="3" customFormat="1" ht="13" x14ac:dyDescent="0.3">
      <c r="B399" s="6" t="s">
        <v>649</v>
      </c>
      <c r="C399" s="6">
        <v>1</v>
      </c>
      <c r="D399" s="6"/>
      <c r="E399" s="6"/>
      <c r="F399" s="9">
        <f>C399+D399-E399</f>
        <v>1</v>
      </c>
      <c r="G399" s="10">
        <v>0.75</v>
      </c>
      <c r="H399" s="11">
        <v>199</v>
      </c>
      <c r="I399" s="17">
        <v>1.2</v>
      </c>
      <c r="J399" s="17">
        <f>H399*I399</f>
        <v>238.79999999999998</v>
      </c>
      <c r="K399" s="17"/>
      <c r="L399" s="17"/>
      <c r="M399" s="17"/>
      <c r="N399" s="17" t="s">
        <v>688</v>
      </c>
      <c r="O399" s="10" t="s">
        <v>697</v>
      </c>
      <c r="P399" s="10"/>
      <c r="Q399" s="12">
        <f>(J399*0.8+250)*1.25</f>
        <v>551.29999999999995</v>
      </c>
      <c r="R399" s="13">
        <f>J399*0.8*0.15/G399</f>
        <v>38.207999999999998</v>
      </c>
      <c r="S399" s="13">
        <f>J399*0.8*0.05/G399</f>
        <v>12.735999999999999</v>
      </c>
      <c r="T399" s="13">
        <f>J399*0.8*0.1/G399</f>
        <v>25.471999999999998</v>
      </c>
      <c r="U399" s="13">
        <f>J399*0.8*0.075/G399</f>
        <v>19.103999999999999</v>
      </c>
      <c r="V399" s="12">
        <f>(R399+65)*1.25+K399+M399*1.25</f>
        <v>129.01</v>
      </c>
      <c r="W399" s="12">
        <v>130</v>
      </c>
      <c r="X399" s="12">
        <f>(T399+52)*1.25+K399+M399*1.25</f>
        <v>96.839999999999989</v>
      </c>
      <c r="Y399" s="12">
        <f>(U399+41)*1.25+L399+M399*1.25</f>
        <v>75.13</v>
      </c>
      <c r="Z399" s="12">
        <f>(S399+30)*1.25+L399+M399*1.25</f>
        <v>53.419999999999995</v>
      </c>
      <c r="AB399" s="3" t="e">
        <f>#REF!*H399</f>
        <v>#REF!</v>
      </c>
    </row>
    <row r="400" spans="2:44" x14ac:dyDescent="0.35">
      <c r="B400" s="5" t="s">
        <v>118</v>
      </c>
      <c r="C400" s="5">
        <v>1</v>
      </c>
      <c r="D400" s="5"/>
      <c r="E400" s="5"/>
      <c r="F400" s="9">
        <f>C400+D400-E400</f>
        <v>1</v>
      </c>
      <c r="G400" s="10">
        <v>0.75</v>
      </c>
      <c r="H400" s="11">
        <v>199</v>
      </c>
      <c r="I400" s="17">
        <v>1</v>
      </c>
      <c r="J400" s="17">
        <f>H400*I400</f>
        <v>199</v>
      </c>
      <c r="K400" s="17"/>
      <c r="L400" s="17"/>
      <c r="M400" s="17"/>
      <c r="N400" s="17" t="s">
        <v>700</v>
      </c>
      <c r="O400" s="10" t="s">
        <v>697</v>
      </c>
      <c r="P400" s="10" t="s">
        <v>315</v>
      </c>
      <c r="Q400" s="12">
        <f>(J400*0.8+250)*1.25</f>
        <v>511.50000000000006</v>
      </c>
      <c r="R400" s="13">
        <f>J400*0.8*0.15/G400</f>
        <v>31.840000000000003</v>
      </c>
      <c r="S400" s="13">
        <f>J400*0.8*0.05/G400</f>
        <v>10.613333333333335</v>
      </c>
      <c r="T400" s="13">
        <f>J400*0.8*0.1/G400</f>
        <v>21.22666666666667</v>
      </c>
      <c r="U400" s="13">
        <f>J400*0.8*0.075/G400</f>
        <v>15.920000000000002</v>
      </c>
      <c r="V400" s="12">
        <f>(R400+65)*1.25+K400+M400*1.25</f>
        <v>121.05000000000001</v>
      </c>
      <c r="W400" s="12">
        <v>130</v>
      </c>
      <c r="X400" s="12">
        <f>(T400+52)*1.25+K400+M400*1.25</f>
        <v>91.533333333333346</v>
      </c>
      <c r="Y400" s="12">
        <f>(U400+41)*1.25+L400+M400*1.25</f>
        <v>71.150000000000006</v>
      </c>
      <c r="Z400" s="12">
        <f>(S400+30)*1.25+L400+M400*1.25</f>
        <v>50.766666666666673</v>
      </c>
      <c r="AB400" s="3" t="e">
        <f>#REF!*H400</f>
        <v>#REF!</v>
      </c>
    </row>
    <row r="401" spans="1:44" ht="13" hidden="1" x14ac:dyDescent="0.3">
      <c r="B401" s="5" t="s">
        <v>28</v>
      </c>
      <c r="C401" s="5"/>
      <c r="D401" s="5"/>
      <c r="E401" s="5"/>
      <c r="F401" s="9">
        <f>C401+D401-E401</f>
        <v>0</v>
      </c>
      <c r="G401" s="10">
        <v>0.75</v>
      </c>
      <c r="H401" s="11">
        <v>128</v>
      </c>
      <c r="I401" s="17">
        <v>1</v>
      </c>
      <c r="J401" s="17">
        <f>H401*I401</f>
        <v>128</v>
      </c>
      <c r="K401" s="17"/>
      <c r="L401" s="17"/>
      <c r="M401" s="17"/>
      <c r="N401" s="17"/>
      <c r="O401" s="10"/>
      <c r="P401" s="10"/>
      <c r="Q401" s="12">
        <f>(J401*0.8+250)*1.25</f>
        <v>440.5</v>
      </c>
      <c r="R401" s="13">
        <f>J401*0.8*0.15/G401</f>
        <v>20.48</v>
      </c>
      <c r="S401" s="13">
        <f>J401*0.8*0.05/G401</f>
        <v>6.826666666666668</v>
      </c>
      <c r="T401" s="13">
        <f>J401*0.8*0.1/G401</f>
        <v>13.653333333333336</v>
      </c>
      <c r="U401" s="13">
        <f>J401*0.8*0.075/G401</f>
        <v>10.24</v>
      </c>
      <c r="V401" s="12">
        <f>(R401+65)*1.25+K401+M401*1.25</f>
        <v>106.85000000000001</v>
      </c>
      <c r="W401" s="12"/>
      <c r="X401" s="12">
        <f>(T401+52)*1.25+K401+M401*1.25</f>
        <v>82.066666666666663</v>
      </c>
      <c r="Y401" s="12">
        <f>(U401+41)*1.25+L401+M401*1.25</f>
        <v>64.05</v>
      </c>
      <c r="Z401" s="12">
        <f>(S401+30)*1.25+L401+M401*1.25</f>
        <v>46.033333333333331</v>
      </c>
      <c r="AA401" s="2"/>
      <c r="AB401" s="3" t="e">
        <f>#REF!*H401</f>
        <v>#REF!</v>
      </c>
    </row>
    <row r="402" spans="1:44" s="3" customFormat="1" x14ac:dyDescent="0.35">
      <c r="B402" s="5" t="s">
        <v>214</v>
      </c>
      <c r="C402" s="5"/>
      <c r="D402" s="5"/>
      <c r="E402" s="5"/>
      <c r="F402" s="9">
        <f>C402+D402-E402</f>
        <v>0</v>
      </c>
      <c r="G402" s="10">
        <v>0.75</v>
      </c>
      <c r="H402" s="11">
        <v>289</v>
      </c>
      <c r="I402" s="17">
        <v>1.1000000000000001</v>
      </c>
      <c r="J402" s="17">
        <f>H402*I402</f>
        <v>317.90000000000003</v>
      </c>
      <c r="K402" s="17">
        <v>16</v>
      </c>
      <c r="L402" s="17">
        <v>8</v>
      </c>
      <c r="M402" s="17"/>
      <c r="N402" s="17" t="s">
        <v>688</v>
      </c>
      <c r="O402" s="10" t="s">
        <v>697</v>
      </c>
      <c r="P402" s="10" t="s">
        <v>343</v>
      </c>
      <c r="Q402" s="12">
        <f>(J402*0.8+250)*1.25</f>
        <v>630.40000000000009</v>
      </c>
      <c r="R402" s="13">
        <f>J402*0.8*0.15/G402</f>
        <v>50.864000000000004</v>
      </c>
      <c r="S402" s="13">
        <f>J402*0.8*0.05/G402</f>
        <v>16.954666666666672</v>
      </c>
      <c r="T402" s="13">
        <f>J402*0.8*0.1/G402</f>
        <v>33.909333333333343</v>
      </c>
      <c r="U402" s="13">
        <f>J402*0.8*0.075/G402</f>
        <v>25.432000000000002</v>
      </c>
      <c r="V402" s="12">
        <f>(R402+65)*1.25+K402+M402*1.25</f>
        <v>160.83000000000001</v>
      </c>
      <c r="W402" s="12">
        <v>180</v>
      </c>
      <c r="X402" s="12">
        <f>(T402+52)*1.25+K402+M402*1.25</f>
        <v>123.38666666666667</v>
      </c>
      <c r="Y402" s="12">
        <f>(U402+41)*1.25+L402+M402*1.25</f>
        <v>91.04</v>
      </c>
      <c r="Z402" s="12">
        <f>(S402+30)*1.25+L402+M402*1.25</f>
        <v>66.693333333333328</v>
      </c>
      <c r="AA402" s="8"/>
      <c r="AB402" s="3" t="e">
        <f>#REF!*H402</f>
        <v>#REF!</v>
      </c>
    </row>
    <row r="403" spans="1:44" ht="13" x14ac:dyDescent="0.3">
      <c r="B403" s="5" t="s">
        <v>213</v>
      </c>
      <c r="C403" s="5">
        <v>1</v>
      </c>
      <c r="D403" s="5"/>
      <c r="E403" s="5"/>
      <c r="F403" s="9">
        <f>C403+D403-E403</f>
        <v>1</v>
      </c>
      <c r="G403" s="10">
        <v>0.75</v>
      </c>
      <c r="H403" s="11">
        <v>395</v>
      </c>
      <c r="I403" s="17">
        <v>1.2</v>
      </c>
      <c r="J403" s="17">
        <f>H403*I403</f>
        <v>474</v>
      </c>
      <c r="K403" s="17">
        <v>16</v>
      </c>
      <c r="L403" s="17">
        <v>8</v>
      </c>
      <c r="M403" s="17"/>
      <c r="N403" s="17" t="s">
        <v>688</v>
      </c>
      <c r="O403" s="10" t="s">
        <v>697</v>
      </c>
      <c r="P403" s="10" t="s">
        <v>340</v>
      </c>
      <c r="Q403" s="12">
        <f>(J403*0.8+250)*1.25</f>
        <v>786.5</v>
      </c>
      <c r="R403" s="13">
        <f>J403*0.8*0.15/G403</f>
        <v>75.84</v>
      </c>
      <c r="S403" s="13">
        <f>J403*0.8*0.05/G403</f>
        <v>25.280000000000005</v>
      </c>
      <c r="T403" s="13">
        <f>J403*0.8*0.1/G403</f>
        <v>50.560000000000009</v>
      </c>
      <c r="U403" s="13">
        <f>J403*0.8*0.075/G403</f>
        <v>37.92</v>
      </c>
      <c r="V403" s="12">
        <f>(R403+65)*1.25+K403+M403*1.25</f>
        <v>192.05</v>
      </c>
      <c r="W403" s="12">
        <v>200</v>
      </c>
      <c r="X403" s="12">
        <f>(T403+52)*1.25+K403+M403*1.25</f>
        <v>144.19999999999999</v>
      </c>
      <c r="Y403" s="12">
        <f>(U403+41)*1.25+L403+M403*1.25</f>
        <v>106.65</v>
      </c>
      <c r="Z403" s="12">
        <f>(S403+30)*1.25+L403+M403*1.25</f>
        <v>77.099999999999994</v>
      </c>
      <c r="AA403" s="3"/>
      <c r="AB403" s="3" t="e">
        <f>#REF!*H403</f>
        <v>#REF!</v>
      </c>
    </row>
    <row r="404" spans="1:44" s="3" customFormat="1" ht="13" x14ac:dyDescent="0.3">
      <c r="B404" s="5" t="s">
        <v>113</v>
      </c>
      <c r="C404" s="5">
        <v>1</v>
      </c>
      <c r="D404" s="5"/>
      <c r="E404" s="5"/>
      <c r="F404" s="9">
        <f>C404+D404-E404</f>
        <v>1</v>
      </c>
      <c r="G404" s="10">
        <v>0.75</v>
      </c>
      <c r="H404" s="11">
        <v>269</v>
      </c>
      <c r="I404" s="17">
        <v>1.1000000000000001</v>
      </c>
      <c r="J404" s="17">
        <f>H404*I404</f>
        <v>295.90000000000003</v>
      </c>
      <c r="K404" s="17">
        <v>16</v>
      </c>
      <c r="L404" s="17">
        <v>8</v>
      </c>
      <c r="M404" s="17"/>
      <c r="N404" s="17" t="s">
        <v>688</v>
      </c>
      <c r="O404" s="10" t="s">
        <v>697</v>
      </c>
      <c r="P404" s="10" t="s">
        <v>346</v>
      </c>
      <c r="Q404" s="12">
        <f>(J404*0.8+250)*1.25</f>
        <v>608.40000000000009</v>
      </c>
      <c r="R404" s="13">
        <f>J404*0.8*0.15/G404</f>
        <v>47.344000000000001</v>
      </c>
      <c r="S404" s="13">
        <f>J404*0.8*0.05/G404</f>
        <v>15.781333333333336</v>
      </c>
      <c r="T404" s="13">
        <f>J404*0.8*0.1/G404</f>
        <v>31.562666666666672</v>
      </c>
      <c r="U404" s="13">
        <f>J404*0.8*0.075/G404</f>
        <v>23.672000000000001</v>
      </c>
      <c r="V404" s="12">
        <f>(R404+65)*1.25+K404+M404*1.25</f>
        <v>156.43</v>
      </c>
      <c r="W404" s="12">
        <v>160</v>
      </c>
      <c r="X404" s="12">
        <f>(T404+52)*1.25+K404+M404*1.25</f>
        <v>120.45333333333335</v>
      </c>
      <c r="Y404" s="12">
        <f>(U404+41)*1.25+L404+M404*1.25</f>
        <v>88.84</v>
      </c>
      <c r="Z404" s="12">
        <f>(S404+30)*1.25+L404+M404*1.25</f>
        <v>65.226666666666674</v>
      </c>
    </row>
    <row r="405" spans="1:44" s="1" customFormat="1" x14ac:dyDescent="0.35">
      <c r="A405" s="3"/>
      <c r="B405" s="5" t="s">
        <v>272</v>
      </c>
      <c r="C405" s="5"/>
      <c r="D405" s="5"/>
      <c r="E405" s="5"/>
      <c r="F405" s="9">
        <f>C405+D405-E405</f>
        <v>0</v>
      </c>
      <c r="G405" s="10">
        <v>0.75</v>
      </c>
      <c r="H405" s="11">
        <v>169</v>
      </c>
      <c r="I405" s="17">
        <v>1.1000000000000001</v>
      </c>
      <c r="J405" s="17">
        <f>H405*I405</f>
        <v>185.9</v>
      </c>
      <c r="K405" s="17"/>
      <c r="L405" s="17"/>
      <c r="M405" s="17"/>
      <c r="N405" s="17" t="s">
        <v>688</v>
      </c>
      <c r="O405" s="10" t="s">
        <v>697</v>
      </c>
      <c r="P405" s="10" t="s">
        <v>420</v>
      </c>
      <c r="Q405" s="12">
        <f>(J405*0.8+250)*1.25</f>
        <v>498.40000000000003</v>
      </c>
      <c r="R405" s="13">
        <f>J405*0.8*0.15/G405</f>
        <v>29.744</v>
      </c>
      <c r="S405" s="13">
        <f>J405*0.8*0.05/G405</f>
        <v>9.9146666666666672</v>
      </c>
      <c r="T405" s="13">
        <f>J405*0.8*0.1/G405</f>
        <v>19.829333333333334</v>
      </c>
      <c r="U405" s="13">
        <f>J405*0.8*0.075/G405</f>
        <v>14.872</v>
      </c>
      <c r="V405" s="12">
        <f>(R405+65)*1.25+K405+M405*1.25</f>
        <v>118.43</v>
      </c>
      <c r="W405" s="12">
        <v>120</v>
      </c>
      <c r="X405" s="12">
        <f>(T405+52)*1.25+K405+M405*1.25</f>
        <v>89.786666666666676</v>
      </c>
      <c r="Y405" s="12">
        <f>(U405+41)*1.25+L405+M405*1.25</f>
        <v>69.84</v>
      </c>
      <c r="Z405" s="12">
        <f>(S405+30)*1.25+L405+M405*1.25</f>
        <v>49.893333333333338</v>
      </c>
      <c r="AA405"/>
      <c r="AB405" s="3" t="e">
        <f>#REF!*H405</f>
        <v>#REF!</v>
      </c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ht="13" hidden="1" x14ac:dyDescent="0.3">
      <c r="B406" s="6" t="s">
        <v>171</v>
      </c>
      <c r="C406" s="6"/>
      <c r="D406" s="6"/>
      <c r="E406" s="6"/>
      <c r="F406" s="9">
        <f>C406+D406-E406</f>
        <v>0</v>
      </c>
      <c r="G406" s="10">
        <v>0.75</v>
      </c>
      <c r="H406" s="11">
        <v>115</v>
      </c>
      <c r="I406" s="17">
        <v>1.2</v>
      </c>
      <c r="J406" s="17">
        <f>H406*I406</f>
        <v>138</v>
      </c>
      <c r="K406" s="17"/>
      <c r="L406" s="17"/>
      <c r="M406" s="17"/>
      <c r="N406" s="17"/>
      <c r="O406" s="10"/>
      <c r="P406" s="10"/>
      <c r="Q406" s="12">
        <f>(J406*0.8+250)*1.25</f>
        <v>450.5</v>
      </c>
      <c r="R406" s="13">
        <f>J406*0.8*0.15/G406</f>
        <v>22.08</v>
      </c>
      <c r="S406" s="13">
        <f>J406*0.8*0.05/G406</f>
        <v>7.36</v>
      </c>
      <c r="T406" s="13">
        <f>J406*0.8*0.1/G406</f>
        <v>14.72</v>
      </c>
      <c r="U406" s="13">
        <f>J406*0.8*0.075/G406</f>
        <v>11.04</v>
      </c>
      <c r="V406" s="12">
        <f>(R406+65)*1.25+K406+M406*1.25</f>
        <v>108.85</v>
      </c>
      <c r="W406" s="12"/>
      <c r="X406" s="12">
        <f>(T406+52)*1.25+K406+M406*1.25</f>
        <v>83.4</v>
      </c>
      <c r="Y406" s="12">
        <f>(U406+41)*1.25+L406+M406*1.25</f>
        <v>65.05</v>
      </c>
      <c r="Z406" s="12">
        <f>(S406+30)*1.25+L406+M406*1.25</f>
        <v>46.7</v>
      </c>
      <c r="AA406" s="3"/>
      <c r="AB406" s="3" t="e">
        <f>#REF!*H406</f>
        <v>#REF!</v>
      </c>
    </row>
    <row r="407" spans="1:44" ht="13" hidden="1" x14ac:dyDescent="0.3">
      <c r="B407" s="5" t="s">
        <v>31</v>
      </c>
      <c r="C407" s="5"/>
      <c r="D407" s="5"/>
      <c r="E407" s="5"/>
      <c r="F407" s="9">
        <f>C407+D407-E407</f>
        <v>0</v>
      </c>
      <c r="G407" s="10">
        <v>0.75</v>
      </c>
      <c r="H407" s="11">
        <v>229</v>
      </c>
      <c r="I407" s="17">
        <v>1.2</v>
      </c>
      <c r="J407" s="17">
        <f>H407*I407</f>
        <v>274.8</v>
      </c>
      <c r="K407" s="17">
        <v>16</v>
      </c>
      <c r="L407" s="17">
        <v>8</v>
      </c>
      <c r="M407" s="17"/>
      <c r="N407" s="17"/>
      <c r="O407" s="10"/>
      <c r="P407" s="10"/>
      <c r="Q407" s="12">
        <f>(J407*0.8+250)*1.25</f>
        <v>587.30000000000007</v>
      </c>
      <c r="R407" s="13">
        <f>J407*0.8*0.15/G407</f>
        <v>43.968000000000011</v>
      </c>
      <c r="S407" s="13">
        <f>J407*0.8*0.05/G407</f>
        <v>14.656000000000004</v>
      </c>
      <c r="T407" s="13">
        <f>J407*0.8*0.1/G407</f>
        <v>29.312000000000008</v>
      </c>
      <c r="U407" s="13">
        <f>J407*0.8*0.075/G407</f>
        <v>21.984000000000005</v>
      </c>
      <c r="V407" s="12">
        <f>(R407+65)*1.25+K407+M407*1.25</f>
        <v>152.21000000000004</v>
      </c>
      <c r="W407" s="12"/>
      <c r="X407" s="12">
        <f>(T407+52)*1.25+K407+M407*1.25</f>
        <v>117.64000000000001</v>
      </c>
      <c r="Y407" s="12">
        <f>(U407+41)*1.25+L407+M407*1.25</f>
        <v>86.730000000000018</v>
      </c>
      <c r="Z407" s="12">
        <f>(S407+30)*1.25+L407+M407*1.25</f>
        <v>63.820000000000007</v>
      </c>
      <c r="AA407" s="2"/>
      <c r="AB407" s="3" t="e">
        <f>#REF!*H407</f>
        <v>#REF!</v>
      </c>
    </row>
    <row r="408" spans="1:44" ht="13" x14ac:dyDescent="0.3">
      <c r="B408" s="6" t="s">
        <v>147</v>
      </c>
      <c r="C408" s="6">
        <v>1</v>
      </c>
      <c r="D408" s="6"/>
      <c r="E408" s="6"/>
      <c r="F408" s="9">
        <f>C408+D408-E408</f>
        <v>1</v>
      </c>
      <c r="G408" s="10">
        <v>0.75</v>
      </c>
      <c r="H408" s="11">
        <v>229</v>
      </c>
      <c r="I408" s="17">
        <v>1.1000000000000001</v>
      </c>
      <c r="J408" s="17">
        <f>H408*I408</f>
        <v>251.90000000000003</v>
      </c>
      <c r="K408" s="17"/>
      <c r="L408" s="17"/>
      <c r="M408" s="17"/>
      <c r="N408" s="17" t="s">
        <v>688</v>
      </c>
      <c r="O408" s="10" t="s">
        <v>697</v>
      </c>
      <c r="P408" s="10" t="s">
        <v>471</v>
      </c>
      <c r="Q408" s="12">
        <f>(J408*0.8+250)*1.25</f>
        <v>564.40000000000009</v>
      </c>
      <c r="R408" s="13">
        <f>J408*0.8*0.15/G408</f>
        <v>40.304000000000009</v>
      </c>
      <c r="S408" s="13">
        <f>J408*0.8*0.05/G408</f>
        <v>13.43466666666667</v>
      </c>
      <c r="T408" s="13">
        <f>J408*0.8*0.1/G408</f>
        <v>26.869333333333341</v>
      </c>
      <c r="U408" s="13">
        <f>J408*0.8*0.075/G408</f>
        <v>20.152000000000005</v>
      </c>
      <c r="V408" s="12">
        <f>(R408+65)*1.25+K408+M408*1.25</f>
        <v>131.63</v>
      </c>
      <c r="W408" s="12">
        <v>140</v>
      </c>
      <c r="X408" s="12">
        <f>(T408+52)*1.25+K408+M408*1.25</f>
        <v>98.586666666666673</v>
      </c>
      <c r="Y408" s="12">
        <f>(U408+41)*1.25+L408+M408*1.25</f>
        <v>76.44</v>
      </c>
      <c r="Z408" s="12">
        <f>(S408+30)*1.25+L408+M408*1.25</f>
        <v>54.293333333333337</v>
      </c>
      <c r="AA408" s="3"/>
      <c r="AB408" s="3" t="e">
        <f>#REF!*H408</f>
        <v>#REF!</v>
      </c>
    </row>
    <row r="409" spans="1:44" s="3" customFormat="1" ht="13" x14ac:dyDescent="0.3">
      <c r="A409" s="1"/>
      <c r="B409" s="5" t="s">
        <v>70</v>
      </c>
      <c r="C409" s="5">
        <v>1</v>
      </c>
      <c r="D409" s="5"/>
      <c r="E409" s="5"/>
      <c r="F409" s="9">
        <f>C409+D409-E409</f>
        <v>1</v>
      </c>
      <c r="G409" s="10">
        <v>0.75</v>
      </c>
      <c r="H409" s="11">
        <v>200</v>
      </c>
      <c r="I409" s="17">
        <v>1.2</v>
      </c>
      <c r="J409" s="17">
        <f>H409*I409</f>
        <v>240</v>
      </c>
      <c r="K409" s="17">
        <v>16</v>
      </c>
      <c r="L409" s="17">
        <v>8</v>
      </c>
      <c r="M409" s="17"/>
      <c r="N409" s="17" t="s">
        <v>688</v>
      </c>
      <c r="O409" s="10" t="s">
        <v>697</v>
      </c>
      <c r="P409" s="10" t="s">
        <v>473</v>
      </c>
      <c r="Q409" s="12">
        <f>(J409*0.8+250)*1.25</f>
        <v>552.5</v>
      </c>
      <c r="R409" s="13">
        <f>J409*0.8*0.15/G409</f>
        <v>38.4</v>
      </c>
      <c r="S409" s="13">
        <f>J409*0.8*0.05/G409</f>
        <v>12.800000000000002</v>
      </c>
      <c r="T409" s="13">
        <f>J409*0.8*0.1/G409</f>
        <v>25.600000000000005</v>
      </c>
      <c r="U409" s="13">
        <f>J409*0.8*0.075/G409</f>
        <v>19.2</v>
      </c>
      <c r="V409" s="12">
        <f>(R409+65)*1.25+K409+M409*1.25</f>
        <v>145.25</v>
      </c>
      <c r="W409" s="12">
        <v>180</v>
      </c>
      <c r="X409" s="12">
        <f>(T409+52)*1.25+K409+M409*1.25</f>
        <v>113.00000000000001</v>
      </c>
      <c r="Y409" s="12">
        <f>(U409+41)*1.25+L409+M409*1.25</f>
        <v>83.25</v>
      </c>
      <c r="Z409" s="12">
        <f>(S409+30)*1.25+L409+M409*1.25</f>
        <v>61.500000000000007</v>
      </c>
      <c r="AB409" s="3" t="e">
        <f>#REF!*H409</f>
        <v>#REF!</v>
      </c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s="3" customFormat="1" ht="18.5" x14ac:dyDescent="0.45">
      <c r="A410" s="1"/>
      <c r="B410" s="53" t="s">
        <v>875</v>
      </c>
      <c r="C410" s="5"/>
      <c r="D410" s="5"/>
      <c r="E410" s="5"/>
      <c r="F410" s="9"/>
      <c r="G410" s="10"/>
      <c r="H410" s="11"/>
      <c r="I410" s="17"/>
      <c r="J410" s="17"/>
      <c r="K410" s="17"/>
      <c r="L410" s="17"/>
      <c r="M410" s="17"/>
      <c r="N410" s="17"/>
      <c r="O410" s="10"/>
      <c r="P410" s="10"/>
      <c r="Q410" s="12"/>
      <c r="R410" s="13"/>
      <c r="S410" s="13"/>
      <c r="T410" s="13"/>
      <c r="U410" s="13"/>
      <c r="V410" s="12"/>
      <c r="W410" s="12"/>
      <c r="X410" s="12"/>
      <c r="Y410" s="12"/>
      <c r="Z410" s="12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3" hidden="1" x14ac:dyDescent="0.3">
      <c r="B411" s="6" t="s">
        <v>164</v>
      </c>
      <c r="C411" s="6"/>
      <c r="D411" s="6"/>
      <c r="E411" s="6"/>
      <c r="F411" s="9">
        <f>C411+D411-E411</f>
        <v>0</v>
      </c>
      <c r="G411" s="10">
        <v>0.75</v>
      </c>
      <c r="H411" s="11">
        <v>189</v>
      </c>
      <c r="I411" s="17">
        <v>1.2</v>
      </c>
      <c r="J411" s="17">
        <f>H411*I411</f>
        <v>226.79999999999998</v>
      </c>
      <c r="K411" s="17"/>
      <c r="L411" s="17"/>
      <c r="M411" s="17"/>
      <c r="N411" s="17"/>
      <c r="O411" s="10"/>
      <c r="P411" s="10"/>
      <c r="Q411" s="12">
        <f>(J411*0.8+250)*1.25</f>
        <v>539.29999999999995</v>
      </c>
      <c r="R411" s="13">
        <f>J411*0.8*0.15/G411</f>
        <v>36.287999999999997</v>
      </c>
      <c r="S411" s="13">
        <f>J411*0.8*0.05/G411</f>
        <v>12.096000000000002</v>
      </c>
      <c r="T411" s="13">
        <f>J411*0.8*0.1/G411</f>
        <v>24.192000000000004</v>
      </c>
      <c r="U411" s="13">
        <f>J411*0.8*0.075/G411</f>
        <v>18.143999999999998</v>
      </c>
      <c r="V411" s="12">
        <f>(R411+65)*1.25+K411+M411*1.25</f>
        <v>126.61</v>
      </c>
      <c r="W411" s="12"/>
      <c r="X411" s="12">
        <f>(T411+52)*1.25+K411+M411*1.25</f>
        <v>95.240000000000009</v>
      </c>
      <c r="Y411" s="12">
        <f>(U411+41)*1.25+L411+M411*1.25</f>
        <v>73.929999999999993</v>
      </c>
      <c r="Z411" s="12">
        <f>(S411+30)*1.25+L411+M411*1.25</f>
        <v>52.620000000000005</v>
      </c>
      <c r="AA411" s="2"/>
      <c r="AB411" s="3" t="e">
        <f>#REF!*H411</f>
        <v>#REF!</v>
      </c>
    </row>
    <row r="412" spans="1:44" s="3" customFormat="1" ht="13" x14ac:dyDescent="0.3">
      <c r="B412" s="5" t="s">
        <v>159</v>
      </c>
      <c r="C412" s="5">
        <v>1</v>
      </c>
      <c r="D412" s="5"/>
      <c r="E412" s="5"/>
      <c r="F412" s="9">
        <f>C412+D412-E412</f>
        <v>1</v>
      </c>
      <c r="G412" s="10">
        <v>0.75</v>
      </c>
      <c r="H412" s="11">
        <v>119</v>
      </c>
      <c r="I412" s="17">
        <v>1.1000000000000001</v>
      </c>
      <c r="J412" s="17">
        <f>H412*I412</f>
        <v>130.9</v>
      </c>
      <c r="K412" s="17"/>
      <c r="L412" s="17"/>
      <c r="M412" s="17"/>
      <c r="N412" s="17" t="s">
        <v>689</v>
      </c>
      <c r="O412" s="10" t="s">
        <v>693</v>
      </c>
      <c r="P412" s="10" t="s">
        <v>300</v>
      </c>
      <c r="Q412" s="12">
        <f>(J412*0.8+250)*1.25</f>
        <v>443.40000000000003</v>
      </c>
      <c r="R412" s="13">
        <f>J412*0.8*0.15/G412</f>
        <v>20.944000000000003</v>
      </c>
      <c r="S412" s="13">
        <f>J412*0.8*0.05/G412</f>
        <v>6.9813333333333345</v>
      </c>
      <c r="T412" s="13">
        <f>J412*0.8*0.1/G412</f>
        <v>13.962666666666669</v>
      </c>
      <c r="U412" s="13">
        <f>J412*0.8*0.075/G412</f>
        <v>10.472000000000001</v>
      </c>
      <c r="V412" s="12">
        <f>(R412+65)*1.25+K412+M412*1.25</f>
        <v>107.43</v>
      </c>
      <c r="W412" s="12">
        <v>110</v>
      </c>
      <c r="X412" s="12">
        <f>(T412+52)*1.25+K412+M412*1.25</f>
        <v>82.453333333333333</v>
      </c>
      <c r="Y412" s="12">
        <f>(U412+41)*1.25+L412+M412*1.25</f>
        <v>64.34</v>
      </c>
      <c r="Z412" s="12">
        <f>(S412+30)*1.25+L412+M412*1.25</f>
        <v>46.226666666666667</v>
      </c>
      <c r="AB412" s="3" t="e">
        <f>#REF!*H412</f>
        <v>#REF!</v>
      </c>
    </row>
    <row r="413" spans="1:44" s="3" customFormat="1" x14ac:dyDescent="0.35">
      <c r="B413" s="5" t="s">
        <v>656</v>
      </c>
      <c r="C413" s="5">
        <v>6</v>
      </c>
      <c r="D413" s="5"/>
      <c r="E413" s="5">
        <v>5</v>
      </c>
      <c r="F413" s="9">
        <f>C413+D413-E413</f>
        <v>1</v>
      </c>
      <c r="G413" s="10">
        <v>0.75</v>
      </c>
      <c r="H413" s="11">
        <v>219</v>
      </c>
      <c r="I413" s="17">
        <v>1.1000000000000001</v>
      </c>
      <c r="J413" s="17">
        <f>H413*I413</f>
        <v>240.9</v>
      </c>
      <c r="K413" s="17"/>
      <c r="L413" s="17"/>
      <c r="M413" s="17"/>
      <c r="N413" s="17" t="s">
        <v>689</v>
      </c>
      <c r="O413" s="10" t="s">
        <v>693</v>
      </c>
      <c r="P413" s="10"/>
      <c r="Q413" s="12">
        <f>(J413*0.8+250)*1.25</f>
        <v>553.40000000000009</v>
      </c>
      <c r="R413" s="13">
        <f>J413*0.8*0.15/G413</f>
        <v>38.544000000000004</v>
      </c>
      <c r="S413" s="13">
        <f>J413*0.8*0.05/G413</f>
        <v>12.848000000000004</v>
      </c>
      <c r="T413" s="13">
        <f>J413*0.8*0.1/G413</f>
        <v>25.696000000000009</v>
      </c>
      <c r="U413" s="13">
        <f>J413*0.8*0.075/G413</f>
        <v>19.272000000000002</v>
      </c>
      <c r="V413" s="12">
        <f>(R413+65)*1.25+K413+M413*1.25</f>
        <v>129.43</v>
      </c>
      <c r="W413" s="12">
        <v>130</v>
      </c>
      <c r="X413" s="12">
        <f>(T413+52)*1.25+K413+M413*1.25</f>
        <v>97.120000000000019</v>
      </c>
      <c r="Y413" s="12">
        <f>(U413+41)*1.25+L413+M413*1.25</f>
        <v>75.34</v>
      </c>
      <c r="Z413" s="12">
        <f>(S413+30)*1.25+L413+M413*1.25</f>
        <v>53.560000000000009</v>
      </c>
      <c r="AA413" s="8"/>
      <c r="AB413" s="3" t="e">
        <f>#REF!*H413</f>
        <v>#REF!</v>
      </c>
    </row>
    <row r="414" spans="1:44" s="3" customFormat="1" ht="13" x14ac:dyDescent="0.3">
      <c r="B414" s="5" t="s">
        <v>715</v>
      </c>
      <c r="C414" s="5"/>
      <c r="D414" s="5">
        <v>6</v>
      </c>
      <c r="E414" s="5">
        <v>3</v>
      </c>
      <c r="F414" s="9">
        <f>C414+D414-E414</f>
        <v>3</v>
      </c>
      <c r="G414" s="10">
        <v>0.75</v>
      </c>
      <c r="H414" s="11">
        <v>119</v>
      </c>
      <c r="I414" s="17">
        <v>1.2</v>
      </c>
      <c r="J414" s="17">
        <f>H414*I414</f>
        <v>142.79999999999998</v>
      </c>
      <c r="K414" s="17"/>
      <c r="L414" s="17"/>
      <c r="M414" s="17"/>
      <c r="N414" s="17" t="s">
        <v>689</v>
      </c>
      <c r="O414" s="10" t="s">
        <v>693</v>
      </c>
      <c r="P414" s="10"/>
      <c r="Q414" s="12">
        <f>(J414*0.8+250)*1.25</f>
        <v>455.3</v>
      </c>
      <c r="R414" s="13">
        <f>J414*0.8*0.15/G414</f>
        <v>22.847999999999999</v>
      </c>
      <c r="S414" s="13">
        <f>J414*0.8*0.05/G414</f>
        <v>7.6159999999999997</v>
      </c>
      <c r="T414" s="13">
        <f>J414*0.8*0.1/G414</f>
        <v>15.231999999999999</v>
      </c>
      <c r="U414" s="13">
        <f>J414*0.8*0.075/G414</f>
        <v>11.423999999999999</v>
      </c>
      <c r="V414" s="12">
        <f>(R414+65)*1.25+K414+M414*1.25</f>
        <v>109.81</v>
      </c>
      <c r="W414" s="12">
        <v>120</v>
      </c>
      <c r="X414" s="12">
        <f>(T414+52)*1.25+K414+M414*1.25</f>
        <v>84.039999999999992</v>
      </c>
      <c r="Y414" s="12">
        <f>(U414+41)*1.25+L414+M414*1.25</f>
        <v>65.53</v>
      </c>
      <c r="Z414" s="12">
        <f>(S414+30)*1.25+L414+M414*1.25</f>
        <v>47.019999999999996</v>
      </c>
      <c r="AB414" s="3" t="e">
        <f>#REF!*H414</f>
        <v>#REF!</v>
      </c>
    </row>
    <row r="415" spans="1:44" s="3" customFormat="1" ht="13" x14ac:dyDescent="0.3">
      <c r="B415" s="5" t="s">
        <v>655</v>
      </c>
      <c r="C415" s="5">
        <v>4</v>
      </c>
      <c r="D415" s="5"/>
      <c r="E415" s="5">
        <v>3</v>
      </c>
      <c r="F415" s="9">
        <f>C415+D415-E415</f>
        <v>1</v>
      </c>
      <c r="G415" s="10">
        <v>0.75</v>
      </c>
      <c r="H415" s="11">
        <v>269</v>
      </c>
      <c r="I415" s="17">
        <v>1.1000000000000001</v>
      </c>
      <c r="J415" s="17">
        <f>H415*I415</f>
        <v>295.90000000000003</v>
      </c>
      <c r="K415" s="17">
        <v>16</v>
      </c>
      <c r="L415" s="17">
        <v>8</v>
      </c>
      <c r="M415" s="17"/>
      <c r="N415" s="17" t="s">
        <v>689</v>
      </c>
      <c r="O415" s="10" t="s">
        <v>693</v>
      </c>
      <c r="P415" s="10"/>
      <c r="Q415" s="12">
        <f>(J415*0.8+250)*1.25</f>
        <v>608.40000000000009</v>
      </c>
      <c r="R415" s="13">
        <f>J415*0.8*0.15/G415</f>
        <v>47.344000000000001</v>
      </c>
      <c r="S415" s="13">
        <f>J415*0.8*0.05/G415</f>
        <v>15.781333333333336</v>
      </c>
      <c r="T415" s="13">
        <f>J415*0.8*0.1/G415</f>
        <v>31.562666666666672</v>
      </c>
      <c r="U415" s="13">
        <f>J415*0.8*0.075/G415</f>
        <v>23.672000000000001</v>
      </c>
      <c r="V415" s="12">
        <f>(R415+65)*1.25+K415+M415*1.25</f>
        <v>156.43</v>
      </c>
      <c r="W415" s="12">
        <v>160</v>
      </c>
      <c r="X415" s="12">
        <f>(T415+52)*1.25+K415+M415*1.25</f>
        <v>120.45333333333335</v>
      </c>
      <c r="Y415" s="12">
        <f>(U415+41)*1.25+L415+M415*1.25</f>
        <v>88.84</v>
      </c>
      <c r="Z415" s="12">
        <f>(S415+30)*1.25+L415+M415*1.25</f>
        <v>65.226666666666674</v>
      </c>
      <c r="AB415" s="3" t="e">
        <f>#REF!*H415</f>
        <v>#REF!</v>
      </c>
    </row>
    <row r="416" spans="1:44" s="3" customFormat="1" ht="13" x14ac:dyDescent="0.3">
      <c r="B416" s="5" t="s">
        <v>827</v>
      </c>
      <c r="C416" s="5"/>
      <c r="D416" s="5">
        <v>12</v>
      </c>
      <c r="E416" s="5"/>
      <c r="F416" s="9">
        <f>C416+D416-E416</f>
        <v>12</v>
      </c>
      <c r="G416" s="10">
        <v>0.75</v>
      </c>
      <c r="H416" s="11">
        <v>360</v>
      </c>
      <c r="I416" s="17">
        <v>1.2</v>
      </c>
      <c r="J416" s="17">
        <f>H416*I416</f>
        <v>432</v>
      </c>
      <c r="K416" s="17"/>
      <c r="L416" s="17"/>
      <c r="M416" s="17"/>
      <c r="N416" s="17" t="s">
        <v>689</v>
      </c>
      <c r="O416" s="10" t="s">
        <v>872</v>
      </c>
      <c r="P416" s="10"/>
      <c r="Q416" s="12">
        <f>(J416*0.8+250)*1.25</f>
        <v>744.5</v>
      </c>
      <c r="R416" s="13">
        <f>J416*0.8*0.15/G416</f>
        <v>69.12</v>
      </c>
      <c r="S416" s="13">
        <f>J416*0.8*0.05/G416</f>
        <v>23.040000000000003</v>
      </c>
      <c r="T416" s="13">
        <f>J416*0.8*0.1/G416</f>
        <v>46.080000000000005</v>
      </c>
      <c r="U416" s="13">
        <f>J416*0.8*0.075/G416</f>
        <v>34.56</v>
      </c>
      <c r="V416" s="12">
        <f>(R416+65)*1.25+K416+M416*1.25</f>
        <v>167.65</v>
      </c>
      <c r="W416" s="12">
        <v>180</v>
      </c>
      <c r="X416" s="12">
        <f>(T416+52)*1.25+K416+M416*1.25</f>
        <v>122.60000000000002</v>
      </c>
      <c r="Y416" s="12">
        <f>(U416+41)*1.25+L416+M416*1.25</f>
        <v>94.45</v>
      </c>
      <c r="Z416" s="12">
        <f>(S416+30)*1.25+L416+M416*1.25</f>
        <v>66.300000000000011</v>
      </c>
      <c r="AB416" s="3" t="e">
        <f>#REF!*H416</f>
        <v>#REF!</v>
      </c>
    </row>
    <row r="417" spans="2:28" s="3" customFormat="1" ht="13" x14ac:dyDescent="0.3">
      <c r="B417" s="6" t="s">
        <v>266</v>
      </c>
      <c r="C417" s="6">
        <v>2</v>
      </c>
      <c r="D417" s="6"/>
      <c r="E417" s="6"/>
      <c r="F417" s="9">
        <f>C417+D417-E417</f>
        <v>2</v>
      </c>
      <c r="G417" s="10">
        <v>0.75</v>
      </c>
      <c r="H417" s="11">
        <v>229</v>
      </c>
      <c r="I417" s="17">
        <v>1.2</v>
      </c>
      <c r="J417" s="17">
        <f>H417*I417</f>
        <v>274.8</v>
      </c>
      <c r="K417" s="17"/>
      <c r="L417" s="17"/>
      <c r="M417" s="17"/>
      <c r="N417" s="17" t="s">
        <v>689</v>
      </c>
      <c r="O417" s="10" t="s">
        <v>693</v>
      </c>
      <c r="P417" s="10" t="s">
        <v>506</v>
      </c>
      <c r="Q417" s="12">
        <f>(J417*0.8+250)*1.25</f>
        <v>587.30000000000007</v>
      </c>
      <c r="R417" s="13">
        <f>J417*0.8*0.15/G417</f>
        <v>43.968000000000011</v>
      </c>
      <c r="S417" s="13">
        <f>J417*0.8*0.05/G417</f>
        <v>14.656000000000004</v>
      </c>
      <c r="T417" s="13">
        <f>J417*0.8*0.1/G417</f>
        <v>29.312000000000008</v>
      </c>
      <c r="U417" s="13">
        <f>J417*0.8*0.075/G417</f>
        <v>21.984000000000005</v>
      </c>
      <c r="V417" s="12">
        <f>(R417+65)*1.25+K417+M417*1.25</f>
        <v>136.21000000000004</v>
      </c>
      <c r="W417" s="12">
        <v>140</v>
      </c>
      <c r="X417" s="12">
        <f>(T417+52)*1.25+K417+M417*1.25</f>
        <v>101.64000000000001</v>
      </c>
      <c r="Y417" s="12">
        <f>(U417+41)*1.25+L417+M417*1.25</f>
        <v>78.730000000000018</v>
      </c>
      <c r="Z417" s="12">
        <f>(S417+30)*1.25+L417+M417*1.25</f>
        <v>55.820000000000007</v>
      </c>
      <c r="AB417" s="3" t="e">
        <f>#REF!*H417</f>
        <v>#REF!</v>
      </c>
    </row>
    <row r="418" spans="2:28" s="3" customFormat="1" ht="13" x14ac:dyDescent="0.3">
      <c r="B418" s="5" t="s">
        <v>39</v>
      </c>
      <c r="C418" s="5">
        <v>1</v>
      </c>
      <c r="D418" s="5"/>
      <c r="E418" s="5"/>
      <c r="F418" s="9">
        <f>C418+D418-E418</f>
        <v>1</v>
      </c>
      <c r="G418" s="10">
        <v>0.75</v>
      </c>
      <c r="H418" s="11">
        <v>119</v>
      </c>
      <c r="I418" s="17">
        <v>1</v>
      </c>
      <c r="J418" s="17">
        <f>H418*I418</f>
        <v>119</v>
      </c>
      <c r="K418" s="17"/>
      <c r="L418" s="17"/>
      <c r="M418" s="17"/>
      <c r="N418" s="17" t="s">
        <v>689</v>
      </c>
      <c r="O418" s="10" t="s">
        <v>693</v>
      </c>
      <c r="P418" s="10" t="s">
        <v>564</v>
      </c>
      <c r="Q418" s="12">
        <f>(J418*0.8+250)*1.25</f>
        <v>431.5</v>
      </c>
      <c r="R418" s="13">
        <f>J418*0.8*0.15/G418</f>
        <v>19.04</v>
      </c>
      <c r="S418" s="13">
        <f>J418*0.8*0.05/G418</f>
        <v>6.3466666666666676</v>
      </c>
      <c r="T418" s="13">
        <f>J418*0.8*0.1/G418</f>
        <v>12.693333333333335</v>
      </c>
      <c r="U418" s="13">
        <f>J418*0.8*0.075/G418</f>
        <v>9.52</v>
      </c>
      <c r="V418" s="12">
        <f>(R418+65)*1.25+K418+M418*1.25</f>
        <v>105.04999999999998</v>
      </c>
      <c r="W418" s="12">
        <v>110</v>
      </c>
      <c r="X418" s="12">
        <f>(T418+52)*1.25+K418+M418*1.25</f>
        <v>80.86666666666666</v>
      </c>
      <c r="Y418" s="12">
        <f>(U418+41)*1.25+L418+M418*1.25</f>
        <v>63.149999999999991</v>
      </c>
      <c r="Z418" s="12">
        <f>(S418+30)*1.25+L418+M418*1.25</f>
        <v>45.43333333333333</v>
      </c>
      <c r="AB418" s="3" t="e">
        <f>#REF!*H418</f>
        <v>#REF!</v>
      </c>
    </row>
    <row r="419" spans="2:28" s="3" customFormat="1" ht="13" x14ac:dyDescent="0.3">
      <c r="B419" s="5" t="s">
        <v>228</v>
      </c>
      <c r="C419" s="5">
        <v>1</v>
      </c>
      <c r="D419" s="5"/>
      <c r="E419" s="5"/>
      <c r="F419" s="9">
        <f>C419+D419-E419</f>
        <v>1</v>
      </c>
      <c r="G419" s="10">
        <v>0.75</v>
      </c>
      <c r="H419" s="11">
        <v>259</v>
      </c>
      <c r="I419" s="17">
        <v>1</v>
      </c>
      <c r="J419" s="17">
        <f>H419*I419</f>
        <v>259</v>
      </c>
      <c r="K419" s="17">
        <v>16</v>
      </c>
      <c r="L419" s="17">
        <v>8</v>
      </c>
      <c r="M419" s="17"/>
      <c r="N419" s="17" t="s">
        <v>689</v>
      </c>
      <c r="O419" s="10" t="s">
        <v>693</v>
      </c>
      <c r="P419" s="10" t="s">
        <v>369</v>
      </c>
      <c r="Q419" s="12">
        <f>(J419*0.8+250)*1.25</f>
        <v>571.5</v>
      </c>
      <c r="R419" s="13">
        <f>J419*0.8*0.15/G419</f>
        <v>41.440000000000005</v>
      </c>
      <c r="S419" s="13">
        <f>J419*0.8*0.05/G419</f>
        <v>13.813333333333334</v>
      </c>
      <c r="T419" s="13">
        <f>J419*0.8*0.1/G419</f>
        <v>27.626666666666669</v>
      </c>
      <c r="U419" s="13">
        <f>J419*0.8*0.075/G419</f>
        <v>20.720000000000002</v>
      </c>
      <c r="V419" s="12">
        <f>(R419+65)*1.25+K419+M419*1.25</f>
        <v>149.05000000000001</v>
      </c>
      <c r="W419" s="12">
        <v>160</v>
      </c>
      <c r="X419" s="12">
        <f>(T419+52)*1.25+K419+M419*1.25</f>
        <v>115.53333333333333</v>
      </c>
      <c r="Y419" s="12">
        <f>(U419+41)*1.25+L419+M419*1.25</f>
        <v>85.15</v>
      </c>
      <c r="Z419" s="12">
        <f>(S419+30)*1.25+L419+M419*1.25</f>
        <v>62.766666666666666</v>
      </c>
    </row>
    <row r="420" spans="2:28" s="3" customFormat="1" ht="13" x14ac:dyDescent="0.3">
      <c r="B420" s="6" t="s">
        <v>594</v>
      </c>
      <c r="C420" s="6">
        <v>1</v>
      </c>
      <c r="D420" s="6"/>
      <c r="E420" s="6">
        <v>1</v>
      </c>
      <c r="F420" s="9">
        <f>C420+D420-E420</f>
        <v>0</v>
      </c>
      <c r="G420" s="10">
        <v>0.75</v>
      </c>
      <c r="H420" s="11">
        <v>329</v>
      </c>
      <c r="I420" s="17">
        <v>1.2</v>
      </c>
      <c r="J420" s="17">
        <f>H420*I420</f>
        <v>394.8</v>
      </c>
      <c r="K420" s="17"/>
      <c r="L420" s="17"/>
      <c r="M420" s="17"/>
      <c r="N420" s="17" t="s">
        <v>689</v>
      </c>
      <c r="O420" s="10" t="s">
        <v>693</v>
      </c>
      <c r="P420" s="10"/>
      <c r="Q420" s="12">
        <f>(J420*0.8+250)*1.25</f>
        <v>707.30000000000007</v>
      </c>
      <c r="R420" s="13">
        <f>J420*0.8*0.15/G420</f>
        <v>63.168000000000006</v>
      </c>
      <c r="S420" s="13">
        <f>J420*0.8*0.05/G420</f>
        <v>21.056000000000001</v>
      </c>
      <c r="T420" s="13">
        <f>J420*0.8*0.1/G420</f>
        <v>42.112000000000002</v>
      </c>
      <c r="U420" s="13">
        <f>J420*0.8*0.075/G420</f>
        <v>31.584000000000003</v>
      </c>
      <c r="V420" s="12">
        <f>(R420+65)*1.25+K420+M420*1.25</f>
        <v>160.21</v>
      </c>
      <c r="W420" s="12">
        <v>180</v>
      </c>
      <c r="X420" s="12">
        <f>(T420+52)*1.25+K420+M420*1.25</f>
        <v>117.63999999999999</v>
      </c>
      <c r="Y420" s="12">
        <f>(U420+41)*1.25+L420+M420*1.25</f>
        <v>90.73</v>
      </c>
      <c r="Z420" s="12">
        <f>(S420+30)*1.25+L420+M420*1.25</f>
        <v>63.819999999999993</v>
      </c>
      <c r="AB420" s="3" t="e">
        <f>#REF!*H420</f>
        <v>#REF!</v>
      </c>
    </row>
    <row r="421" spans="2:28" s="3" customFormat="1" ht="13" x14ac:dyDescent="0.3">
      <c r="B421" s="5" t="s">
        <v>226</v>
      </c>
      <c r="C421" s="5"/>
      <c r="D421" s="5"/>
      <c r="E421" s="5"/>
      <c r="F421" s="9">
        <f>C421+D421-E421</f>
        <v>0</v>
      </c>
      <c r="G421" s="10">
        <v>0.75</v>
      </c>
      <c r="H421" s="11">
        <v>259</v>
      </c>
      <c r="I421" s="17">
        <v>1</v>
      </c>
      <c r="J421" s="17">
        <f>H421*I421</f>
        <v>259</v>
      </c>
      <c r="K421" s="17">
        <v>16</v>
      </c>
      <c r="L421" s="17">
        <v>8</v>
      </c>
      <c r="M421" s="17"/>
      <c r="N421" s="17" t="s">
        <v>689</v>
      </c>
      <c r="O421" s="10" t="s">
        <v>693</v>
      </c>
      <c r="P421" s="10" t="s">
        <v>375</v>
      </c>
      <c r="Q421" s="12">
        <f>(J421*0.8+250)*1.25</f>
        <v>571.5</v>
      </c>
      <c r="R421" s="13">
        <f>J421*0.8*0.15/G421</f>
        <v>41.440000000000005</v>
      </c>
      <c r="S421" s="13">
        <f>J421*0.8*0.05/G421</f>
        <v>13.813333333333334</v>
      </c>
      <c r="T421" s="13">
        <f>J421*0.8*0.1/G421</f>
        <v>27.626666666666669</v>
      </c>
      <c r="U421" s="13">
        <f>J421*0.8*0.075/G421</f>
        <v>20.720000000000002</v>
      </c>
      <c r="V421" s="12">
        <f>(R421+65)*1.25+K421+M421*1.25</f>
        <v>149.05000000000001</v>
      </c>
      <c r="W421" s="12">
        <v>160</v>
      </c>
      <c r="X421" s="12">
        <f>(T421+52)*1.25+K421+M421*1.25</f>
        <v>115.53333333333333</v>
      </c>
      <c r="Y421" s="12">
        <f>(U421+41)*1.25+L421+M421*1.25</f>
        <v>85.15</v>
      </c>
      <c r="Z421" s="12">
        <f>(S421+30)*1.25+L421+M421*1.25</f>
        <v>62.766666666666666</v>
      </c>
      <c r="AB421" s="3" t="e">
        <f>#REF!*H421</f>
        <v>#REF!</v>
      </c>
    </row>
    <row r="422" spans="2:28" s="3" customFormat="1" ht="13" x14ac:dyDescent="0.3">
      <c r="B422" s="5" t="s">
        <v>248</v>
      </c>
      <c r="C422" s="5"/>
      <c r="D422" s="5"/>
      <c r="E422" s="5"/>
      <c r="F422" s="9">
        <f>C422+D422-E422</f>
        <v>0</v>
      </c>
      <c r="G422" s="10">
        <v>0.75</v>
      </c>
      <c r="H422" s="11">
        <v>139</v>
      </c>
      <c r="I422" s="17">
        <v>1</v>
      </c>
      <c r="J422" s="17">
        <f>H422*I422</f>
        <v>139</v>
      </c>
      <c r="K422" s="17"/>
      <c r="L422" s="17"/>
      <c r="M422" s="17"/>
      <c r="N422" s="17" t="s">
        <v>689</v>
      </c>
      <c r="O422" s="10" t="s">
        <v>693</v>
      </c>
      <c r="P422" s="10" t="s">
        <v>376</v>
      </c>
      <c r="Q422" s="12">
        <f>(J422*0.8+250)*1.25</f>
        <v>451.5</v>
      </c>
      <c r="R422" s="13">
        <f>J422*0.8*0.15/G422</f>
        <v>22.24</v>
      </c>
      <c r="S422" s="13">
        <f>J422*0.8*0.05/G422</f>
        <v>7.413333333333334</v>
      </c>
      <c r="T422" s="13">
        <f>J422*0.8*0.1/G422</f>
        <v>14.826666666666668</v>
      </c>
      <c r="U422" s="13">
        <f>J422*0.8*0.075/G422</f>
        <v>11.12</v>
      </c>
      <c r="V422" s="12">
        <f>(R422+65)*1.25+K422+M422*1.25</f>
        <v>109.05</v>
      </c>
      <c r="W422" s="12">
        <v>110</v>
      </c>
      <c r="X422" s="12">
        <f>(T422+52)*1.25+K422+M422*1.25</f>
        <v>83.533333333333331</v>
      </c>
      <c r="Y422" s="12">
        <f>(U422+41)*1.25+L422+M422*1.25</f>
        <v>65.149999999999991</v>
      </c>
      <c r="Z422" s="12">
        <f>(S422+30)*1.25+L422+M422*1.25</f>
        <v>46.766666666666666</v>
      </c>
      <c r="AB422" s="3" t="e">
        <f>#REF!*H422</f>
        <v>#REF!</v>
      </c>
    </row>
    <row r="423" spans="2:28" s="3" customFormat="1" ht="13" x14ac:dyDescent="0.3">
      <c r="B423" s="5" t="s">
        <v>94</v>
      </c>
      <c r="C423" s="5">
        <v>2</v>
      </c>
      <c r="D423" s="5"/>
      <c r="E423" s="5"/>
      <c r="F423" s="9">
        <f>C423+D423-E423</f>
        <v>2</v>
      </c>
      <c r="G423" s="10">
        <v>0.375</v>
      </c>
      <c r="H423" s="11">
        <v>249</v>
      </c>
      <c r="I423" s="17">
        <v>1.1000000000000001</v>
      </c>
      <c r="J423" s="17">
        <f>H423*I423</f>
        <v>273.90000000000003</v>
      </c>
      <c r="K423" s="17">
        <v>16</v>
      </c>
      <c r="L423" s="17">
        <v>8</v>
      </c>
      <c r="M423" s="17"/>
      <c r="N423" s="17" t="s">
        <v>689</v>
      </c>
      <c r="O423" s="10" t="s">
        <v>693</v>
      </c>
      <c r="P423" s="10" t="s">
        <v>388</v>
      </c>
      <c r="Q423" s="12">
        <f>(J423*0.8+250)*1.25</f>
        <v>586.4</v>
      </c>
      <c r="R423" s="13">
        <f>J423*0.8*0.15/G423</f>
        <v>87.64800000000001</v>
      </c>
      <c r="S423" s="13">
        <f>J423*0.8*0.05/G423</f>
        <v>29.216000000000008</v>
      </c>
      <c r="T423" s="13">
        <f>J423*0.8*0.1/G423</f>
        <v>58.432000000000016</v>
      </c>
      <c r="U423" s="13">
        <f>J423*0.8*0.075/G423</f>
        <v>43.824000000000005</v>
      </c>
      <c r="V423" s="12">
        <f>(R423+65)*1.25+K423+M423*1.25</f>
        <v>206.81000000000003</v>
      </c>
      <c r="W423" s="12">
        <v>220</v>
      </c>
      <c r="X423" s="12">
        <f>(T423+52)*1.25+K423+M423*1.25</f>
        <v>154.04000000000002</v>
      </c>
      <c r="Y423" s="12">
        <f>(U423+41)*1.25+L423+M423*1.25</f>
        <v>114.03000000000002</v>
      </c>
      <c r="Z423" s="12">
        <f>(S423+30)*1.25+L423+M423*1.25</f>
        <v>82.02000000000001</v>
      </c>
      <c r="AB423" s="3" t="e">
        <f>#REF!*H423</f>
        <v>#REF!</v>
      </c>
    </row>
    <row r="424" spans="2:28" s="3" customFormat="1" ht="13" x14ac:dyDescent="0.3">
      <c r="B424" s="6" t="s">
        <v>189</v>
      </c>
      <c r="C424" s="6">
        <v>1</v>
      </c>
      <c r="D424" s="6"/>
      <c r="E424" s="6"/>
      <c r="F424" s="9">
        <f>C424+D424-E424</f>
        <v>1</v>
      </c>
      <c r="G424" s="10">
        <v>0.75</v>
      </c>
      <c r="H424" s="11">
        <v>199</v>
      </c>
      <c r="I424" s="17">
        <v>1</v>
      </c>
      <c r="J424" s="17">
        <f>H424*I424</f>
        <v>199</v>
      </c>
      <c r="K424" s="17"/>
      <c r="L424" s="17"/>
      <c r="M424" s="17"/>
      <c r="N424" s="17" t="s">
        <v>689</v>
      </c>
      <c r="O424" s="10" t="s">
        <v>693</v>
      </c>
      <c r="P424" s="10" t="s">
        <v>416</v>
      </c>
      <c r="Q424" s="12">
        <f>(J424*0.8+250)*1.25</f>
        <v>511.50000000000006</v>
      </c>
      <c r="R424" s="13">
        <f>J424*0.8*0.15/G424</f>
        <v>31.840000000000003</v>
      </c>
      <c r="S424" s="13">
        <f>J424*0.8*0.05/G424</f>
        <v>10.613333333333335</v>
      </c>
      <c r="T424" s="13">
        <f>J424*0.8*0.1/G424</f>
        <v>21.22666666666667</v>
      </c>
      <c r="U424" s="13">
        <f>J424*0.8*0.075/G424</f>
        <v>15.920000000000002</v>
      </c>
      <c r="V424" s="12">
        <f>(R424+65)*1.25+K424+M424*1.25</f>
        <v>121.05000000000001</v>
      </c>
      <c r="W424" s="12">
        <v>130</v>
      </c>
      <c r="X424" s="12">
        <f>(T424+52)*1.25+K424+M424*1.25</f>
        <v>91.533333333333346</v>
      </c>
      <c r="Y424" s="12">
        <f>(U424+41)*1.25+L424+M424*1.25</f>
        <v>71.150000000000006</v>
      </c>
      <c r="Z424" s="12">
        <f>(S424+30)*1.25+L424+M424*1.25</f>
        <v>50.766666666666673</v>
      </c>
      <c r="AB424" s="3" t="e">
        <f>#REF!*H424</f>
        <v>#REF!</v>
      </c>
    </row>
    <row r="425" spans="2:28" ht="13" hidden="1" x14ac:dyDescent="0.3">
      <c r="B425" s="5" t="s">
        <v>22</v>
      </c>
      <c r="C425" s="5"/>
      <c r="D425" s="5"/>
      <c r="E425" s="5"/>
      <c r="F425" s="9">
        <f>C425+D425-E425</f>
        <v>0</v>
      </c>
      <c r="G425" s="10">
        <v>0.75</v>
      </c>
      <c r="H425" s="11">
        <v>159</v>
      </c>
      <c r="I425" s="17">
        <v>1.2</v>
      </c>
      <c r="J425" s="17">
        <f>H425*I425</f>
        <v>190.79999999999998</v>
      </c>
      <c r="K425" s="17"/>
      <c r="L425" s="17"/>
      <c r="M425" s="17"/>
      <c r="N425" s="17"/>
      <c r="O425" s="10"/>
      <c r="P425" s="10"/>
      <c r="Q425" s="12">
        <f>(J425*0.8+250)*1.25</f>
        <v>503.29999999999995</v>
      </c>
      <c r="R425" s="13">
        <f>J425*0.8*0.15/G425</f>
        <v>30.527999999999995</v>
      </c>
      <c r="S425" s="13">
        <f>J425*0.8*0.05/G425</f>
        <v>10.176</v>
      </c>
      <c r="T425" s="13">
        <f>J425*0.8*0.1/G425</f>
        <v>20.352</v>
      </c>
      <c r="U425" s="13">
        <f>J425*0.8*0.075/G425</f>
        <v>15.263999999999998</v>
      </c>
      <c r="V425" s="12">
        <f>(R425+65)*1.25+K425+M425*1.25</f>
        <v>119.41</v>
      </c>
      <c r="W425" s="12"/>
      <c r="X425" s="12">
        <f>(T425+52)*1.25+K425+M425*1.25</f>
        <v>90.44</v>
      </c>
      <c r="Y425" s="12">
        <f>(U425+41)*1.25+L425+M425*1.25</f>
        <v>70.33</v>
      </c>
      <c r="Z425" s="12">
        <f>(S425+30)*1.25+L425+M425*1.25</f>
        <v>50.22</v>
      </c>
      <c r="AA425" s="2"/>
      <c r="AB425" s="3" t="e">
        <f>#REF!*H425</f>
        <v>#REF!</v>
      </c>
    </row>
    <row r="426" spans="2:28" s="3" customFormat="1" ht="13" x14ac:dyDescent="0.3">
      <c r="B426" s="5" t="s">
        <v>657</v>
      </c>
      <c r="C426" s="5">
        <v>3</v>
      </c>
      <c r="D426" s="5"/>
      <c r="E426" s="5"/>
      <c r="F426" s="9">
        <f>C426+D426-E426</f>
        <v>3</v>
      </c>
      <c r="G426" s="10">
        <v>0.75</v>
      </c>
      <c r="H426" s="11">
        <v>249</v>
      </c>
      <c r="I426" s="17">
        <v>1.2</v>
      </c>
      <c r="J426" s="17">
        <f>H426*I426</f>
        <v>298.8</v>
      </c>
      <c r="K426" s="17">
        <v>16</v>
      </c>
      <c r="L426" s="17">
        <v>8</v>
      </c>
      <c r="M426" s="17"/>
      <c r="N426" s="17" t="s">
        <v>689</v>
      </c>
      <c r="O426" s="10" t="s">
        <v>693</v>
      </c>
      <c r="P426" s="10" t="s">
        <v>418</v>
      </c>
      <c r="Q426" s="12">
        <f>(J426*0.8+250)*1.25</f>
        <v>611.30000000000007</v>
      </c>
      <c r="R426" s="13">
        <f>J426*0.8*0.15/G426</f>
        <v>47.808</v>
      </c>
      <c r="S426" s="13">
        <f>J426*0.8*0.05/G426</f>
        <v>15.936000000000002</v>
      </c>
      <c r="T426" s="13">
        <f>J426*0.8*0.1/G426</f>
        <v>31.872000000000003</v>
      </c>
      <c r="U426" s="13">
        <f>J426*0.8*0.075/G426</f>
        <v>23.904</v>
      </c>
      <c r="V426" s="12">
        <f>(R426+65)*1.25+K426+M426*1.25</f>
        <v>157.01</v>
      </c>
      <c r="W426" s="12">
        <v>160</v>
      </c>
      <c r="X426" s="12">
        <f>(T426+52)*1.25+K426+M426*1.25</f>
        <v>120.84</v>
      </c>
      <c r="Y426" s="12">
        <f>(U426+41)*1.25+L426+M426*1.25</f>
        <v>89.13</v>
      </c>
      <c r="Z426" s="12">
        <f>(S426+30)*1.25+L426+M426*1.25</f>
        <v>65.42</v>
      </c>
      <c r="AB426" s="3" t="e">
        <f>#REF!*H426</f>
        <v>#REF!</v>
      </c>
    </row>
    <row r="427" spans="2:28" ht="13" hidden="1" x14ac:dyDescent="0.3">
      <c r="B427" s="6" t="s">
        <v>178</v>
      </c>
      <c r="C427" s="6"/>
      <c r="D427" s="6"/>
      <c r="E427" s="6"/>
      <c r="F427" s="9">
        <f>C427+D427-E427</f>
        <v>0</v>
      </c>
      <c r="G427" s="10">
        <v>0.75</v>
      </c>
      <c r="H427" s="11">
        <v>119</v>
      </c>
      <c r="I427" s="17">
        <v>1.1000000000000001</v>
      </c>
      <c r="J427" s="17">
        <f>H427*I427</f>
        <v>130.9</v>
      </c>
      <c r="K427" s="17"/>
      <c r="L427" s="17"/>
      <c r="M427" s="17"/>
      <c r="N427" s="17"/>
      <c r="O427" s="10"/>
      <c r="P427" s="10"/>
      <c r="Q427" s="12">
        <f>(J427*0.8+250)*1.25</f>
        <v>443.40000000000003</v>
      </c>
      <c r="R427" s="13">
        <f>J427*0.8*0.15/G427</f>
        <v>20.944000000000003</v>
      </c>
      <c r="S427" s="13">
        <f>J427*0.8*0.05/G427</f>
        <v>6.9813333333333345</v>
      </c>
      <c r="T427" s="13">
        <f>J427*0.8*0.1/G427</f>
        <v>13.962666666666669</v>
      </c>
      <c r="U427" s="13">
        <f>J427*0.8*0.075/G427</f>
        <v>10.472000000000001</v>
      </c>
      <c r="V427" s="12">
        <f>(R427+65)*1.25+K427+M427*1.25</f>
        <v>107.43</v>
      </c>
      <c r="W427" s="12"/>
      <c r="X427" s="12">
        <f>(T427+52)*1.25+K427+M427*1.25</f>
        <v>82.453333333333333</v>
      </c>
      <c r="Y427" s="12">
        <f>(U427+41)*1.25+L427+M427*1.25</f>
        <v>64.34</v>
      </c>
      <c r="Z427" s="12">
        <f>(S427+30)*1.25+L427+M427*1.25</f>
        <v>46.226666666666667</v>
      </c>
      <c r="AA427" s="2"/>
      <c r="AB427" s="3" t="e">
        <f>#REF!*H427</f>
        <v>#REF!</v>
      </c>
    </row>
    <row r="428" spans="2:28" s="3" customFormat="1" ht="13" x14ac:dyDescent="0.3">
      <c r="B428" s="5" t="s">
        <v>721</v>
      </c>
      <c r="C428" s="5">
        <v>6</v>
      </c>
      <c r="D428" s="5"/>
      <c r="E428" s="5">
        <v>5</v>
      </c>
      <c r="F428" s="9">
        <f>C428+D428-E428</f>
        <v>1</v>
      </c>
      <c r="G428" s="10">
        <v>0.75</v>
      </c>
      <c r="H428" s="11">
        <v>361</v>
      </c>
      <c r="I428" s="17">
        <v>1.1000000000000001</v>
      </c>
      <c r="J428" s="17">
        <f>H428*I428</f>
        <v>397.1</v>
      </c>
      <c r="K428" s="17"/>
      <c r="L428" s="17"/>
      <c r="M428" s="17"/>
      <c r="N428" s="17" t="s">
        <v>689</v>
      </c>
      <c r="O428" s="10" t="s">
        <v>693</v>
      </c>
      <c r="P428" s="10"/>
      <c r="Q428" s="12">
        <f>(J428*0.8+250)*1.25</f>
        <v>709.60000000000014</v>
      </c>
      <c r="R428" s="13">
        <f>J428*0.8*0.15/G428</f>
        <v>63.536000000000008</v>
      </c>
      <c r="S428" s="13">
        <f>J428*0.8*0.05/G428</f>
        <v>21.178666666666672</v>
      </c>
      <c r="T428" s="13">
        <f>J428*0.8*0.1/G428</f>
        <v>42.357333333333344</v>
      </c>
      <c r="U428" s="13">
        <f>J428*0.8*0.075/G428</f>
        <v>31.768000000000004</v>
      </c>
      <c r="V428" s="12">
        <f>(R428+65)*1.25+K428+M428*1.25</f>
        <v>160.67000000000002</v>
      </c>
      <c r="W428" s="12">
        <v>180</v>
      </c>
      <c r="X428" s="12">
        <f>(T428+52)*1.25+K428+M428*1.25</f>
        <v>117.94666666666669</v>
      </c>
      <c r="Y428" s="12">
        <f>(U428+41)*1.25+L428+M428*1.25</f>
        <v>90.960000000000008</v>
      </c>
      <c r="Z428" s="12">
        <f>(S428+30)*1.25+L428+M428*1.25</f>
        <v>63.973333333333343</v>
      </c>
      <c r="AB428" s="3" t="e">
        <f>#REF!*H428</f>
        <v>#REF!</v>
      </c>
    </row>
    <row r="429" spans="2:28" s="3" customFormat="1" x14ac:dyDescent="0.35">
      <c r="B429" s="5" t="s">
        <v>262</v>
      </c>
      <c r="C429" s="5">
        <v>2</v>
      </c>
      <c r="D429" s="5"/>
      <c r="E429" s="5"/>
      <c r="F429" s="9">
        <f>C429+D429-E429</f>
        <v>2</v>
      </c>
      <c r="G429" s="10">
        <v>0.75</v>
      </c>
      <c r="H429" s="11">
        <v>259</v>
      </c>
      <c r="I429" s="17">
        <v>1.1000000000000001</v>
      </c>
      <c r="J429" s="17">
        <f>H429*I429</f>
        <v>284.90000000000003</v>
      </c>
      <c r="K429" s="17">
        <v>16</v>
      </c>
      <c r="L429" s="17">
        <v>8</v>
      </c>
      <c r="M429" s="17"/>
      <c r="N429" s="17" t="s">
        <v>689</v>
      </c>
      <c r="O429" s="10" t="s">
        <v>693</v>
      </c>
      <c r="P429" s="10" t="s">
        <v>424</v>
      </c>
      <c r="Q429" s="12">
        <f>(J429*0.8+250)*1.25</f>
        <v>597.40000000000009</v>
      </c>
      <c r="R429" s="13">
        <f>J429*0.8*0.15/G429</f>
        <v>45.584000000000003</v>
      </c>
      <c r="S429" s="13">
        <f>J429*0.8*0.05/G429</f>
        <v>15.19466666666667</v>
      </c>
      <c r="T429" s="13">
        <f>J429*0.8*0.1/G429</f>
        <v>30.38933333333334</v>
      </c>
      <c r="U429" s="13">
        <f>J429*0.8*0.075/G429</f>
        <v>22.792000000000002</v>
      </c>
      <c r="V429" s="12">
        <f>(R429+65)*1.25+K429+M429*1.25</f>
        <v>154.23000000000002</v>
      </c>
      <c r="W429" s="12">
        <v>160</v>
      </c>
      <c r="X429" s="12">
        <f>(T429+52)*1.25+K429+M429*1.25</f>
        <v>118.98666666666668</v>
      </c>
      <c r="Y429" s="12">
        <f>(U429+41)*1.25+L429+M429*1.25</f>
        <v>87.740000000000009</v>
      </c>
      <c r="Z429" s="12">
        <f>(S429+30)*1.25+L429+M429*1.25</f>
        <v>64.493333333333339</v>
      </c>
      <c r="AA429"/>
      <c r="AB429" s="3" t="e">
        <f>#REF!*H429</f>
        <v>#REF!</v>
      </c>
    </row>
    <row r="430" spans="2:28" s="3" customFormat="1" ht="13" x14ac:dyDescent="0.3">
      <c r="B430" s="5" t="s">
        <v>222</v>
      </c>
      <c r="C430" s="5">
        <v>1</v>
      </c>
      <c r="D430" s="5"/>
      <c r="E430" s="5">
        <v>1</v>
      </c>
      <c r="F430" s="9">
        <f>C430+D430-E430</f>
        <v>0</v>
      </c>
      <c r="G430" s="10">
        <v>0.75</v>
      </c>
      <c r="H430" s="11">
        <v>167</v>
      </c>
      <c r="I430" s="17">
        <v>1</v>
      </c>
      <c r="J430" s="17">
        <f>H430*I430</f>
        <v>167</v>
      </c>
      <c r="K430" s="17"/>
      <c r="L430" s="17"/>
      <c r="M430" s="17"/>
      <c r="N430" s="17" t="s">
        <v>689</v>
      </c>
      <c r="O430" s="10" t="s">
        <v>693</v>
      </c>
      <c r="P430" s="10" t="s">
        <v>425</v>
      </c>
      <c r="Q430" s="12">
        <f>(J430*0.8+250)*1.25</f>
        <v>479.5</v>
      </c>
      <c r="R430" s="13">
        <f>J430*0.8*0.15/G430</f>
        <v>26.72</v>
      </c>
      <c r="S430" s="13">
        <f>J430*0.8*0.05/G430</f>
        <v>8.9066666666666663</v>
      </c>
      <c r="T430" s="13">
        <f>J430*0.8*0.1/G430</f>
        <v>17.813333333333333</v>
      </c>
      <c r="U430" s="13">
        <f>J430*0.8*0.075/G430</f>
        <v>13.36</v>
      </c>
      <c r="V430" s="12">
        <f>(R430+65)*1.25+K430+M430*1.25</f>
        <v>114.65</v>
      </c>
      <c r="W430" s="12">
        <v>120</v>
      </c>
      <c r="X430" s="12">
        <f>(T430+52)*1.25+K430+M430*1.25</f>
        <v>87.266666666666666</v>
      </c>
      <c r="Y430" s="12">
        <f>(U430+41)*1.25+L430+M430*1.25</f>
        <v>67.95</v>
      </c>
      <c r="Z430" s="12">
        <f>(S430+30)*1.25+L430+M430*1.25</f>
        <v>48.633333333333333</v>
      </c>
      <c r="AB430" s="3" t="e">
        <f>#REF!*H430</f>
        <v>#REF!</v>
      </c>
    </row>
    <row r="431" spans="2:28" s="3" customFormat="1" ht="13" x14ac:dyDescent="0.3">
      <c r="B431" s="5" t="s">
        <v>677</v>
      </c>
      <c r="C431" s="5">
        <v>2</v>
      </c>
      <c r="D431" s="5"/>
      <c r="E431" s="5"/>
      <c r="F431" s="9">
        <f>C431+D431-E431</f>
        <v>2</v>
      </c>
      <c r="G431" s="10">
        <v>0.75</v>
      </c>
      <c r="H431" s="11">
        <v>259</v>
      </c>
      <c r="I431" s="17">
        <v>1.1000000000000001</v>
      </c>
      <c r="J431" s="17">
        <f>H431*I431</f>
        <v>284.90000000000003</v>
      </c>
      <c r="K431" s="17">
        <v>16</v>
      </c>
      <c r="L431" s="17">
        <v>8</v>
      </c>
      <c r="M431" s="17"/>
      <c r="N431" s="17" t="s">
        <v>689</v>
      </c>
      <c r="O431" s="10" t="s">
        <v>693</v>
      </c>
      <c r="P431" s="10" t="s">
        <v>424</v>
      </c>
      <c r="Q431" s="12">
        <f>(J431*0.8+250)*1.25</f>
        <v>597.40000000000009</v>
      </c>
      <c r="R431" s="13">
        <f>J431*0.8*0.15/G431</f>
        <v>45.584000000000003</v>
      </c>
      <c r="S431" s="13">
        <f>J431*0.8*0.05/G431</f>
        <v>15.19466666666667</v>
      </c>
      <c r="T431" s="13">
        <f>J431*0.8*0.1/G431</f>
        <v>30.38933333333334</v>
      </c>
      <c r="U431" s="13">
        <f>J431*0.8*0.075/G431</f>
        <v>22.792000000000002</v>
      </c>
      <c r="V431" s="12">
        <f>(R431+65)*1.25+K431+M431*1.25</f>
        <v>154.23000000000002</v>
      </c>
      <c r="W431" s="12">
        <v>160</v>
      </c>
      <c r="X431" s="12">
        <f>(T431+52)*1.25+K431+M431*1.25</f>
        <v>118.98666666666668</v>
      </c>
      <c r="Y431" s="12">
        <f>(U431+41)*1.25+L431+M431*1.25</f>
        <v>87.740000000000009</v>
      </c>
      <c r="Z431" s="12">
        <f>(S431+30)*1.25+L431+M431*1.25</f>
        <v>64.493333333333339</v>
      </c>
      <c r="AB431" s="3" t="e">
        <f>#REF!*H431</f>
        <v>#REF!</v>
      </c>
    </row>
    <row r="432" spans="2:28" s="3" customFormat="1" ht="13" x14ac:dyDescent="0.3">
      <c r="B432" s="5" t="s">
        <v>278</v>
      </c>
      <c r="C432" s="5">
        <v>3</v>
      </c>
      <c r="D432" s="5"/>
      <c r="E432" s="5"/>
      <c r="F432" s="9">
        <f>C432+D432-E432</f>
        <v>3</v>
      </c>
      <c r="G432" s="10">
        <v>0.75</v>
      </c>
      <c r="H432" s="11">
        <v>119</v>
      </c>
      <c r="I432" s="17">
        <v>1.1000000000000001</v>
      </c>
      <c r="J432" s="17">
        <f>H432*I432</f>
        <v>130.9</v>
      </c>
      <c r="K432" s="17"/>
      <c r="L432" s="17"/>
      <c r="M432" s="17"/>
      <c r="N432" s="17" t="s">
        <v>689</v>
      </c>
      <c r="O432" s="10" t="s">
        <v>693</v>
      </c>
      <c r="P432" s="10" t="s">
        <v>449</v>
      </c>
      <c r="Q432" s="12">
        <f>(J432*0.8+250)*1.25</f>
        <v>443.40000000000003</v>
      </c>
      <c r="R432" s="13">
        <f>J432*0.8*0.15/G432</f>
        <v>20.944000000000003</v>
      </c>
      <c r="S432" s="13">
        <f>J432*0.8*0.05/G432</f>
        <v>6.9813333333333345</v>
      </c>
      <c r="T432" s="13">
        <f>J432*0.8*0.1/G432</f>
        <v>13.962666666666669</v>
      </c>
      <c r="U432" s="13">
        <f>J432*0.8*0.075/G432</f>
        <v>10.472000000000001</v>
      </c>
      <c r="V432" s="12">
        <f>(R432+65)*1.25+K432+M432*1.25</f>
        <v>107.43</v>
      </c>
      <c r="W432" s="12">
        <v>110</v>
      </c>
      <c r="X432" s="12">
        <f>(T432+52)*1.25+K432+M432*1.25</f>
        <v>82.453333333333333</v>
      </c>
      <c r="Y432" s="12">
        <f>(U432+41)*1.25+L432+M432*1.25</f>
        <v>64.34</v>
      </c>
      <c r="Z432" s="12">
        <f>(S432+30)*1.25+L432+M432*1.25</f>
        <v>46.226666666666667</v>
      </c>
      <c r="AB432" s="3" t="e">
        <f>#REF!*H432</f>
        <v>#REF!</v>
      </c>
    </row>
    <row r="433" spans="2:29" s="3" customFormat="1" ht="13" hidden="1" x14ac:dyDescent="0.3">
      <c r="B433" s="6" t="s">
        <v>261</v>
      </c>
      <c r="C433" s="6"/>
      <c r="D433" s="6"/>
      <c r="E433" s="6"/>
      <c r="F433" s="9">
        <f>C433+D433-E433</f>
        <v>0</v>
      </c>
      <c r="G433" s="10">
        <v>0.75</v>
      </c>
      <c r="H433" s="11">
        <v>299</v>
      </c>
      <c r="I433" s="17">
        <v>1.2</v>
      </c>
      <c r="J433" s="17">
        <f>H433*I433</f>
        <v>358.8</v>
      </c>
      <c r="K433" s="17"/>
      <c r="L433" s="17"/>
      <c r="M433" s="17"/>
      <c r="N433" s="17"/>
      <c r="O433" s="10"/>
      <c r="P433" s="10"/>
      <c r="Q433" s="12">
        <f>(J433*0.8+250)*1.25</f>
        <v>671.3</v>
      </c>
      <c r="R433" s="13">
        <f>J433*0.8*0.15/G433</f>
        <v>57.408000000000008</v>
      </c>
      <c r="S433" s="13">
        <f>J433*0.8*0.05/G433</f>
        <v>19.136000000000003</v>
      </c>
      <c r="T433" s="13">
        <f>J433*0.8*0.1/G433</f>
        <v>38.272000000000006</v>
      </c>
      <c r="U433" s="13">
        <f>J433*0.8*0.075/G433</f>
        <v>28.704000000000004</v>
      </c>
      <c r="V433" s="12">
        <f>(R433+65)*1.25+K433+M433*1.25</f>
        <v>153.01000000000002</v>
      </c>
      <c r="W433" s="12"/>
      <c r="X433" s="12">
        <f>(T433+52)*1.25+K433+M433*1.25</f>
        <v>112.84</v>
      </c>
      <c r="Y433" s="12">
        <f>(U433+41)*1.25+L433+M433*1.25</f>
        <v>87.13000000000001</v>
      </c>
      <c r="Z433" s="12">
        <f>(S433+30)*1.25+L433+M433*1.25</f>
        <v>61.42</v>
      </c>
      <c r="AB433" s="3" t="e">
        <f>#REF!*H433</f>
        <v>#REF!</v>
      </c>
    </row>
    <row r="434" spans="2:29" ht="13" x14ac:dyDescent="0.3">
      <c r="B434" s="5" t="s">
        <v>224</v>
      </c>
      <c r="C434" s="5">
        <v>3</v>
      </c>
      <c r="D434" s="5"/>
      <c r="E434" s="5"/>
      <c r="F434" s="9">
        <f>C434+D434-E434</f>
        <v>3</v>
      </c>
      <c r="G434" s="10">
        <v>0.75</v>
      </c>
      <c r="H434" s="11">
        <v>149</v>
      </c>
      <c r="I434" s="17">
        <v>1</v>
      </c>
      <c r="J434" s="17">
        <f>H434*I434</f>
        <v>149</v>
      </c>
      <c r="K434" s="17"/>
      <c r="L434" s="17"/>
      <c r="M434" s="17"/>
      <c r="N434" s="17" t="s">
        <v>689</v>
      </c>
      <c r="O434" s="10" t="s">
        <v>693</v>
      </c>
      <c r="P434" s="10" t="s">
        <v>470</v>
      </c>
      <c r="Q434" s="12">
        <f>(J434*0.8+250)*1.25</f>
        <v>461.5</v>
      </c>
      <c r="R434" s="13">
        <f>J434*0.8*0.15/G434</f>
        <v>23.84</v>
      </c>
      <c r="S434" s="13">
        <f>J434*0.8*0.05/G434</f>
        <v>7.9466666666666681</v>
      </c>
      <c r="T434" s="13">
        <f>J434*0.8*0.1/G434</f>
        <v>15.893333333333336</v>
      </c>
      <c r="U434" s="13">
        <f>J434*0.8*0.075/G434</f>
        <v>11.92</v>
      </c>
      <c r="V434" s="12">
        <f>(R434+65)*1.25+K434+M434*1.25</f>
        <v>111.05000000000001</v>
      </c>
      <c r="W434" s="12">
        <v>120</v>
      </c>
      <c r="X434" s="12">
        <f>(T434+52)*1.25+K434+M434*1.25</f>
        <v>84.86666666666666</v>
      </c>
      <c r="Y434" s="12">
        <f>(U434+41)*1.25+L434+M434*1.25</f>
        <v>66.150000000000006</v>
      </c>
      <c r="Z434" s="12">
        <f>(S434+30)*1.25+L434+M434*1.25</f>
        <v>47.43333333333333</v>
      </c>
      <c r="AA434" s="2"/>
      <c r="AB434" s="3" t="e">
        <f>#REF!*H434</f>
        <v>#REF!</v>
      </c>
    </row>
    <row r="435" spans="2:29" s="3" customFormat="1" x14ac:dyDescent="0.35">
      <c r="B435" s="6" t="s">
        <v>152</v>
      </c>
      <c r="C435" s="6">
        <v>1</v>
      </c>
      <c r="D435" s="6"/>
      <c r="E435" s="6"/>
      <c r="F435" s="9">
        <f>C435+D435-E435</f>
        <v>1</v>
      </c>
      <c r="G435" s="10">
        <v>0.75</v>
      </c>
      <c r="H435" s="11">
        <v>179</v>
      </c>
      <c r="I435" s="17">
        <v>1.1000000000000001</v>
      </c>
      <c r="J435" s="17">
        <f>H435*I435</f>
        <v>196.9</v>
      </c>
      <c r="K435" s="17"/>
      <c r="L435" s="17"/>
      <c r="M435" s="17"/>
      <c r="N435" s="17" t="s">
        <v>689</v>
      </c>
      <c r="O435" s="10" t="s">
        <v>693</v>
      </c>
      <c r="P435" s="10" t="s">
        <v>457</v>
      </c>
      <c r="Q435" s="12">
        <f>(J435*0.8+250)*1.25</f>
        <v>509.4</v>
      </c>
      <c r="R435" s="13">
        <f>J435*0.8*0.15/G435</f>
        <v>31.504000000000001</v>
      </c>
      <c r="S435" s="13">
        <f>J435*0.8*0.05/G435</f>
        <v>10.501333333333335</v>
      </c>
      <c r="T435" s="13">
        <f>J435*0.8*0.1/G435</f>
        <v>21.00266666666667</v>
      </c>
      <c r="U435" s="13">
        <f>J435*0.8*0.075/G435</f>
        <v>15.752000000000001</v>
      </c>
      <c r="V435" s="12">
        <f>(R435+65)*1.25+K435+M435*1.25</f>
        <v>120.63000000000001</v>
      </c>
      <c r="W435" s="12">
        <v>130</v>
      </c>
      <c r="X435" s="12">
        <f>(T435+52)*1.25+K435+M435*1.25</f>
        <v>91.25333333333333</v>
      </c>
      <c r="Y435" s="12">
        <f>(U435+41)*1.25+L435+M435*1.25</f>
        <v>70.94</v>
      </c>
      <c r="Z435" s="12">
        <f>(S435+30)*1.25+L435+M435*1.25</f>
        <v>50.626666666666665</v>
      </c>
      <c r="AA435" s="8"/>
      <c r="AB435" s="3" t="e">
        <f>#REF!*H435</f>
        <v>#REF!</v>
      </c>
    </row>
    <row r="436" spans="2:29" ht="13" x14ac:dyDescent="0.3">
      <c r="B436" s="6" t="s">
        <v>275</v>
      </c>
      <c r="C436" s="6">
        <v>1</v>
      </c>
      <c r="D436" s="6"/>
      <c r="E436" s="6">
        <v>1</v>
      </c>
      <c r="F436" s="9">
        <f>C436+D436-E436</f>
        <v>0</v>
      </c>
      <c r="G436" s="10">
        <v>0.75</v>
      </c>
      <c r="H436" s="11">
        <v>229</v>
      </c>
      <c r="I436" s="17">
        <v>1.2</v>
      </c>
      <c r="J436" s="17">
        <f>H436*I436</f>
        <v>274.8</v>
      </c>
      <c r="K436" s="17">
        <v>16</v>
      </c>
      <c r="L436" s="17">
        <v>8</v>
      </c>
      <c r="M436" s="17"/>
      <c r="N436" s="17" t="s">
        <v>689</v>
      </c>
      <c r="O436" s="10" t="s">
        <v>693</v>
      </c>
      <c r="P436" s="10" t="s">
        <v>458</v>
      </c>
      <c r="Q436" s="12">
        <f>(J436*0.8+250)*1.25</f>
        <v>587.30000000000007</v>
      </c>
      <c r="R436" s="13">
        <f>J436*0.8*0.15/G436</f>
        <v>43.968000000000011</v>
      </c>
      <c r="S436" s="13">
        <f>J436*0.8*0.05/G436</f>
        <v>14.656000000000004</v>
      </c>
      <c r="T436" s="13">
        <f>J436*0.8*0.1/G436</f>
        <v>29.312000000000008</v>
      </c>
      <c r="U436" s="13">
        <f>J436*0.8*0.075/G436</f>
        <v>21.984000000000005</v>
      </c>
      <c r="V436" s="12">
        <f>(R436+65)*1.25+K436+M436*1.25</f>
        <v>152.21000000000004</v>
      </c>
      <c r="W436" s="12">
        <v>160</v>
      </c>
      <c r="X436" s="12">
        <f>(T436+52)*1.25+K436+M436*1.25</f>
        <v>117.64000000000001</v>
      </c>
      <c r="Y436" s="12">
        <f>(U436+41)*1.25+L436+M436*1.25</f>
        <v>86.730000000000018</v>
      </c>
      <c r="Z436" s="12">
        <f>(S436+30)*1.25+L436+M436*1.25</f>
        <v>63.820000000000007</v>
      </c>
      <c r="AA436" s="3"/>
      <c r="AB436" s="3" t="e">
        <f>#REF!*H436</f>
        <v>#REF!</v>
      </c>
    </row>
    <row r="437" spans="2:29" s="3" customFormat="1" x14ac:dyDescent="0.35">
      <c r="B437" s="5" t="s">
        <v>831</v>
      </c>
      <c r="C437" s="5"/>
      <c r="D437" s="5">
        <v>6</v>
      </c>
      <c r="E437" s="5">
        <v>3</v>
      </c>
      <c r="F437" s="9">
        <f>C437+D437-E437</f>
        <v>3</v>
      </c>
      <c r="G437" s="10">
        <v>0.75</v>
      </c>
      <c r="H437" s="11">
        <v>80</v>
      </c>
      <c r="I437" s="17">
        <v>1.1000000000000001</v>
      </c>
      <c r="J437" s="17">
        <f>H437*I437</f>
        <v>88</v>
      </c>
      <c r="K437" s="17"/>
      <c r="L437" s="17"/>
      <c r="M437" s="17"/>
      <c r="N437" s="17" t="s">
        <v>689</v>
      </c>
      <c r="O437" s="10" t="s">
        <v>687</v>
      </c>
      <c r="P437" s="10"/>
      <c r="Q437" s="12">
        <f>(J437*0.8+250)*1.25</f>
        <v>400.5</v>
      </c>
      <c r="R437" s="13">
        <f>J437*0.8*0.15/G437</f>
        <v>14.08</v>
      </c>
      <c r="S437" s="13">
        <f>J437*0.8*0.05/G437</f>
        <v>4.6933333333333342</v>
      </c>
      <c r="T437" s="13">
        <f>J437*0.8*0.1/G437</f>
        <v>9.3866666666666685</v>
      </c>
      <c r="U437" s="13">
        <f>J437*0.8*0.075/G437</f>
        <v>7.04</v>
      </c>
      <c r="V437" s="12">
        <f>(R437+65)*1.25+K437+M437*1.25</f>
        <v>98.85</v>
      </c>
      <c r="W437" s="12">
        <v>100</v>
      </c>
      <c r="X437" s="12">
        <f>(T437+52)*1.25+K437+M437*1.25</f>
        <v>76.733333333333334</v>
      </c>
      <c r="Y437" s="12">
        <f>(U437+41)*1.25+L437+M437*1.25</f>
        <v>60.05</v>
      </c>
      <c r="Z437" s="12">
        <f>(S437+30)*1.25+L437+M437*1.25</f>
        <v>43.366666666666667</v>
      </c>
      <c r="AA437"/>
      <c r="AB437" s="3" t="e">
        <f>#REF!*H437</f>
        <v>#REF!</v>
      </c>
    </row>
    <row r="438" spans="2:29" s="3" customFormat="1" x14ac:dyDescent="0.35">
      <c r="B438" s="5" t="s">
        <v>608</v>
      </c>
      <c r="C438" s="5">
        <v>2</v>
      </c>
      <c r="D438" s="5">
        <v>46</v>
      </c>
      <c r="E438" s="5">
        <v>13</v>
      </c>
      <c r="F438" s="9">
        <f>C438+D438-E438</f>
        <v>35</v>
      </c>
      <c r="G438" s="10">
        <v>0.75</v>
      </c>
      <c r="H438" s="11">
        <v>99</v>
      </c>
      <c r="I438" s="17">
        <v>1.1000000000000001</v>
      </c>
      <c r="J438" s="17">
        <f>H438*I438</f>
        <v>108.9</v>
      </c>
      <c r="K438" s="17"/>
      <c r="L438" s="17"/>
      <c r="M438" s="17"/>
      <c r="N438" s="17" t="s">
        <v>689</v>
      </c>
      <c r="O438" s="10" t="s">
        <v>687</v>
      </c>
      <c r="P438" s="10" t="s">
        <v>663</v>
      </c>
      <c r="Q438" s="12">
        <f>(J438*0.8+250)*1.25</f>
        <v>421.4</v>
      </c>
      <c r="R438" s="13">
        <f>J438*0.8*0.15/G438</f>
        <v>17.423999999999999</v>
      </c>
      <c r="S438" s="13">
        <f>J438*0.8*0.05/G438</f>
        <v>5.8080000000000007</v>
      </c>
      <c r="T438" s="13">
        <f>J438*0.8*0.1/G438</f>
        <v>11.616000000000001</v>
      </c>
      <c r="U438" s="13">
        <f>J438*0.8*0.075/G438</f>
        <v>8.7119999999999997</v>
      </c>
      <c r="V438" s="12">
        <f>(R438+65)*1.25+K438+M438*1.25</f>
        <v>103.03</v>
      </c>
      <c r="W438" s="12">
        <v>110</v>
      </c>
      <c r="X438" s="12">
        <f>(T438+52)*1.25+K438+M438*1.25</f>
        <v>79.52</v>
      </c>
      <c r="Y438" s="12">
        <f>(U438+41)*1.25+L438+M438*1.25</f>
        <v>62.14</v>
      </c>
      <c r="Z438" s="12">
        <f>(S438+30)*1.25+L438+M438*1.25</f>
        <v>44.76</v>
      </c>
      <c r="AA438"/>
      <c r="AB438" s="3" t="e">
        <f>#REF!*H438</f>
        <v>#REF!</v>
      </c>
    </row>
    <row r="439" spans="2:29" x14ac:dyDescent="0.35">
      <c r="B439" s="5" t="s">
        <v>531</v>
      </c>
      <c r="C439" s="5"/>
      <c r="D439" s="5"/>
      <c r="E439" s="5"/>
      <c r="F439" s="9">
        <f>C439+D439-E439</f>
        <v>0</v>
      </c>
      <c r="G439" s="10">
        <v>0.75</v>
      </c>
      <c r="H439" s="11">
        <v>200</v>
      </c>
      <c r="I439" s="17">
        <v>1.2</v>
      </c>
      <c r="J439" s="17">
        <f>H439*I439</f>
        <v>240</v>
      </c>
      <c r="K439" s="17"/>
      <c r="L439" s="17"/>
      <c r="M439" s="17"/>
      <c r="N439" s="17" t="s">
        <v>689</v>
      </c>
      <c r="O439" s="10" t="s">
        <v>687</v>
      </c>
      <c r="P439" s="10" t="s">
        <v>564</v>
      </c>
      <c r="Q439" s="12">
        <f>(J439*0.8+250)*1.25</f>
        <v>552.5</v>
      </c>
      <c r="R439" s="13">
        <f>J439*0.8*0.15/G439</f>
        <v>38.4</v>
      </c>
      <c r="S439" s="13">
        <f>J439*0.8*0.05/G439</f>
        <v>12.800000000000002</v>
      </c>
      <c r="T439" s="13">
        <f>J439*0.8*0.1/G439</f>
        <v>25.600000000000005</v>
      </c>
      <c r="U439" s="13">
        <f>J439*0.8*0.075/G439</f>
        <v>19.2</v>
      </c>
      <c r="V439" s="12">
        <f>(R439+65)*1.25+K439+M439*1.25</f>
        <v>129.25</v>
      </c>
      <c r="W439" s="12">
        <v>130</v>
      </c>
      <c r="X439" s="12">
        <f>(T439+52)*1.25+K439+M439*1.25</f>
        <v>97.000000000000014</v>
      </c>
      <c r="Y439" s="12">
        <f>(U439+41)*1.25+L439+M439*1.25</f>
        <v>75.25</v>
      </c>
      <c r="Z439" s="12">
        <f>(S439+30)*1.25+L439+M439*1.25</f>
        <v>53.500000000000007</v>
      </c>
      <c r="AB439" s="3"/>
      <c r="AC439" s="3"/>
    </row>
    <row r="440" spans="2:29" s="3" customFormat="1" ht="13" x14ac:dyDescent="0.3">
      <c r="B440" s="5" t="s">
        <v>532</v>
      </c>
      <c r="C440" s="5"/>
      <c r="D440" s="5"/>
      <c r="E440" s="5"/>
      <c r="F440" s="9">
        <f>C440+D440-E440</f>
        <v>0</v>
      </c>
      <c r="G440" s="10">
        <v>0.75</v>
      </c>
      <c r="H440" s="11">
        <v>200</v>
      </c>
      <c r="I440" s="17">
        <v>1.2</v>
      </c>
      <c r="J440" s="17">
        <f>H440*I440</f>
        <v>240</v>
      </c>
      <c r="K440" s="17"/>
      <c r="L440" s="17"/>
      <c r="M440" s="17"/>
      <c r="N440" s="17" t="s">
        <v>689</v>
      </c>
      <c r="O440" s="10" t="s">
        <v>687</v>
      </c>
      <c r="P440" s="10" t="s">
        <v>564</v>
      </c>
      <c r="Q440" s="12">
        <f>(J440*0.8+250)*1.25</f>
        <v>552.5</v>
      </c>
      <c r="R440" s="13">
        <f>J440*0.8*0.15/G440</f>
        <v>38.4</v>
      </c>
      <c r="S440" s="13">
        <f>J440*0.8*0.05/G440</f>
        <v>12.800000000000002</v>
      </c>
      <c r="T440" s="13">
        <f>J440*0.8*0.1/G440</f>
        <v>25.600000000000005</v>
      </c>
      <c r="U440" s="13">
        <f>J440*0.8*0.075/G440</f>
        <v>19.2</v>
      </c>
      <c r="V440" s="12">
        <f>(R440+65)*1.25+K440+M440*1.25</f>
        <v>129.25</v>
      </c>
      <c r="W440" s="12">
        <v>130</v>
      </c>
      <c r="X440" s="12">
        <f>(T440+52)*1.25+K440+M440*1.25</f>
        <v>97.000000000000014</v>
      </c>
      <c r="Y440" s="12">
        <f>(U440+41)*1.25+L440+M440*1.25</f>
        <v>75.25</v>
      </c>
      <c r="Z440" s="12">
        <f>(S440+30)*1.25+L440+M440*1.25</f>
        <v>53.500000000000007</v>
      </c>
      <c r="AB440" s="3" t="e">
        <f>#REF!*H440</f>
        <v>#REF!</v>
      </c>
    </row>
    <row r="441" spans="2:29" s="3" customFormat="1" ht="13" hidden="1" x14ac:dyDescent="0.3">
      <c r="B441" s="5" t="s">
        <v>79</v>
      </c>
      <c r="C441" s="5"/>
      <c r="D441" s="5"/>
      <c r="E441" s="5"/>
      <c r="F441" s="9">
        <f>C441+D441-E441</f>
        <v>0</v>
      </c>
      <c r="G441" s="10">
        <v>0.75</v>
      </c>
      <c r="H441" s="11">
        <v>112</v>
      </c>
      <c r="I441" s="17">
        <v>1.2</v>
      </c>
      <c r="J441" s="17">
        <f>H441*I441</f>
        <v>134.4</v>
      </c>
      <c r="K441" s="17"/>
      <c r="L441" s="17"/>
      <c r="M441" s="17"/>
      <c r="N441" s="17"/>
      <c r="O441" s="10"/>
      <c r="P441" s="10"/>
      <c r="Q441" s="12">
        <f>(J441*0.8+250)*1.25</f>
        <v>446.9</v>
      </c>
      <c r="R441" s="13">
        <f>J441*0.8*0.15/G441</f>
        <v>21.504000000000001</v>
      </c>
      <c r="S441" s="13">
        <f>J441*0.8*0.05/G441</f>
        <v>7.1680000000000019</v>
      </c>
      <c r="T441" s="13">
        <f>J441*0.8*0.1/G441</f>
        <v>14.336000000000004</v>
      </c>
      <c r="U441" s="13">
        <f>J441*0.8*0.075/G441</f>
        <v>10.752000000000001</v>
      </c>
      <c r="V441" s="12">
        <f>(R441+65)*1.25+K441+M441*1.25</f>
        <v>108.13000000000001</v>
      </c>
      <c r="W441" s="12"/>
      <c r="X441" s="12">
        <f>(T441+52)*1.25+K441+M441*1.25</f>
        <v>82.92</v>
      </c>
      <c r="Y441" s="12">
        <f>(U441+41)*1.25+L441+M441*1.25</f>
        <v>64.69</v>
      </c>
      <c r="Z441" s="12">
        <f>(S441+30)*1.25+L441+M441*1.25</f>
        <v>46.46</v>
      </c>
      <c r="AB441" s="3" t="e">
        <f>#REF!*H441</f>
        <v>#REF!</v>
      </c>
    </row>
    <row r="442" spans="2:29" s="3" customFormat="1" ht="13" hidden="1" x14ac:dyDescent="0.3">
      <c r="B442" s="5" t="s">
        <v>86</v>
      </c>
      <c r="C442" s="5"/>
      <c r="D442" s="5"/>
      <c r="E442" s="5"/>
      <c r="F442" s="9">
        <f>C442+D442-E442</f>
        <v>0</v>
      </c>
      <c r="G442" s="10">
        <v>0.375</v>
      </c>
      <c r="H442" s="11">
        <v>111</v>
      </c>
      <c r="I442" s="17">
        <v>1.2</v>
      </c>
      <c r="J442" s="17">
        <f>H442*I442</f>
        <v>133.19999999999999</v>
      </c>
      <c r="K442" s="17"/>
      <c r="L442" s="17"/>
      <c r="M442" s="17"/>
      <c r="N442" s="17"/>
      <c r="O442" s="10"/>
      <c r="P442" s="10"/>
      <c r="Q442" s="12">
        <f>(J442*0.8+250)*1.25</f>
        <v>445.7</v>
      </c>
      <c r="R442" s="13">
        <f>J442*0.8*0.15/G442</f>
        <v>42.624000000000002</v>
      </c>
      <c r="S442" s="13">
        <f>J442*0.8*0.05/G442</f>
        <v>14.208</v>
      </c>
      <c r="T442" s="13">
        <f>J442*0.8*0.1/G442</f>
        <v>28.416</v>
      </c>
      <c r="U442" s="13">
        <f>J442*0.8*0.075/G442</f>
        <v>21.312000000000001</v>
      </c>
      <c r="V442" s="12">
        <f>(R442+65)*1.25+K442+M442*1.25</f>
        <v>134.53</v>
      </c>
      <c r="W442" s="12"/>
      <c r="X442" s="12">
        <f>(T442+52)*1.25+K442+M442*1.25</f>
        <v>100.52</v>
      </c>
      <c r="Y442" s="12">
        <f>(U442+41)*1.25+L442+M442*1.25</f>
        <v>77.89</v>
      </c>
      <c r="Z442" s="12">
        <f>(S442+30)*1.25+L442+M442*1.25</f>
        <v>55.26</v>
      </c>
      <c r="AB442" s="3" t="e">
        <f>#REF!*H442</f>
        <v>#REF!</v>
      </c>
    </row>
    <row r="443" spans="2:29" s="3" customFormat="1" ht="13" x14ac:dyDescent="0.3">
      <c r="B443" s="5" t="s">
        <v>845</v>
      </c>
      <c r="C443" s="5"/>
      <c r="D443" s="5">
        <v>6</v>
      </c>
      <c r="E443" s="5">
        <v>2</v>
      </c>
      <c r="F443" s="9">
        <f>C443+D443-E443</f>
        <v>4</v>
      </c>
      <c r="G443" s="10">
        <v>0.75</v>
      </c>
      <c r="H443" s="11">
        <v>139</v>
      </c>
      <c r="I443" s="17">
        <v>1.2</v>
      </c>
      <c r="J443" s="17">
        <f>H443*I443</f>
        <v>166.79999999999998</v>
      </c>
      <c r="K443" s="17"/>
      <c r="L443" s="17"/>
      <c r="M443" s="17"/>
      <c r="N443" s="17" t="s">
        <v>875</v>
      </c>
      <c r="O443" s="10" t="s">
        <v>687</v>
      </c>
      <c r="P443" s="10"/>
      <c r="Q443" s="12">
        <f>(J443*0.8+250)*1.25</f>
        <v>479.3</v>
      </c>
      <c r="R443" s="13">
        <f>J443*0.8*0.15/G443</f>
        <v>26.687999999999999</v>
      </c>
      <c r="S443" s="13">
        <f>J443*0.8*0.05/G443</f>
        <v>8.8960000000000008</v>
      </c>
      <c r="T443" s="13">
        <f>J443*0.8*0.1/G443</f>
        <v>17.792000000000002</v>
      </c>
      <c r="U443" s="13">
        <f>J443*0.8*0.075/G443</f>
        <v>13.343999999999999</v>
      </c>
      <c r="V443" s="12">
        <f>(R443+65)*1.25+K443+M443*1.25</f>
        <v>114.61</v>
      </c>
      <c r="W443" s="12">
        <v>120</v>
      </c>
      <c r="X443" s="12">
        <f>(T443+52)*1.25+K443+M443*1.25</f>
        <v>87.240000000000009</v>
      </c>
      <c r="Y443" s="12">
        <f>(U443+41)*1.25+L443+M443*1.25</f>
        <v>67.930000000000007</v>
      </c>
      <c r="Z443" s="12">
        <f>(S443+30)*1.25+L443+M443*1.25</f>
        <v>48.620000000000005</v>
      </c>
      <c r="AB443" s="3" t="e">
        <f>#REF!*H443</f>
        <v>#REF!</v>
      </c>
    </row>
    <row r="444" spans="2:29" s="3" customFormat="1" x14ac:dyDescent="0.35">
      <c r="B444" s="5" t="s">
        <v>541</v>
      </c>
      <c r="C444" s="5">
        <v>3</v>
      </c>
      <c r="D444" s="5"/>
      <c r="E444" s="5"/>
      <c r="F444" s="9">
        <f>C444+D444-E444</f>
        <v>3</v>
      </c>
      <c r="G444" s="10">
        <v>0.75</v>
      </c>
      <c r="H444" s="11">
        <v>139</v>
      </c>
      <c r="I444" s="17">
        <v>1.2</v>
      </c>
      <c r="J444" s="17">
        <f>H444*I444</f>
        <v>166.79999999999998</v>
      </c>
      <c r="K444" s="17"/>
      <c r="L444" s="17"/>
      <c r="M444" s="17"/>
      <c r="N444" s="17" t="s">
        <v>689</v>
      </c>
      <c r="O444" s="10" t="s">
        <v>687</v>
      </c>
      <c r="P444" s="10" t="s">
        <v>566</v>
      </c>
      <c r="Q444" s="12">
        <f>(J444*0.8+250)*1.25</f>
        <v>479.3</v>
      </c>
      <c r="R444" s="13">
        <f>J444*0.8*0.15/G444</f>
        <v>26.687999999999999</v>
      </c>
      <c r="S444" s="13">
        <f>J444*0.8*0.05/G444</f>
        <v>8.8960000000000008</v>
      </c>
      <c r="T444" s="13">
        <f>J444*0.8*0.1/G444</f>
        <v>17.792000000000002</v>
      </c>
      <c r="U444" s="13">
        <f>J444*0.8*0.075/G444</f>
        <v>13.343999999999999</v>
      </c>
      <c r="V444" s="12">
        <f>(R444+65)*1.25+K444+M444*1.25</f>
        <v>114.61</v>
      </c>
      <c r="W444" s="12">
        <v>120</v>
      </c>
      <c r="X444" s="12">
        <f>(T444+52)*1.25+K444+M444*1.25</f>
        <v>87.240000000000009</v>
      </c>
      <c r="Y444" s="12">
        <f>(U444+41)*1.25+L444+M444*1.25</f>
        <v>67.930000000000007</v>
      </c>
      <c r="Z444" s="12">
        <f>(S444+30)*1.25+L444+M444*1.25</f>
        <v>48.620000000000005</v>
      </c>
      <c r="AA444" s="8"/>
      <c r="AB444" s="3" t="e">
        <f>#REF!*H444</f>
        <v>#REF!</v>
      </c>
    </row>
    <row r="445" spans="2:29" s="3" customFormat="1" ht="13" hidden="1" x14ac:dyDescent="0.3">
      <c r="B445" s="5" t="s">
        <v>115</v>
      </c>
      <c r="C445" s="5"/>
      <c r="D445" s="5"/>
      <c r="E445" s="5"/>
      <c r="F445" s="9">
        <f>C445+D445-E445</f>
        <v>0</v>
      </c>
      <c r="G445" s="10">
        <v>0.375</v>
      </c>
      <c r="H445" s="11">
        <v>104</v>
      </c>
      <c r="I445" s="17">
        <v>1.1000000000000001</v>
      </c>
      <c r="J445" s="17">
        <f>H445*I445</f>
        <v>114.4</v>
      </c>
      <c r="K445" s="17"/>
      <c r="L445" s="17"/>
      <c r="M445" s="17"/>
      <c r="N445" s="17"/>
      <c r="O445" s="10"/>
      <c r="P445" s="10"/>
      <c r="Q445" s="12">
        <f>(J445*0.8+250)*1.25</f>
        <v>426.9</v>
      </c>
      <c r="R445" s="13">
        <f>J445*0.8*0.15/G445</f>
        <v>36.608000000000004</v>
      </c>
      <c r="S445" s="13">
        <f>J445*0.8*0.05/G445</f>
        <v>12.202666666666667</v>
      </c>
      <c r="T445" s="13">
        <f>J445*0.8*0.1/G445</f>
        <v>24.405333333333335</v>
      </c>
      <c r="U445" s="13">
        <f>J445*0.8*0.075/G445</f>
        <v>18.304000000000002</v>
      </c>
      <c r="V445" s="12">
        <f>(R445+65)*1.25+K445+M445*1.25</f>
        <v>127.01</v>
      </c>
      <c r="W445" s="12"/>
      <c r="X445" s="12">
        <f>(T445+52)*1.25+K445+M445*1.25</f>
        <v>95.506666666666661</v>
      </c>
      <c r="Y445" s="12">
        <f>(U445+41)*1.25+L445+M445*1.25</f>
        <v>74.13</v>
      </c>
      <c r="Z445" s="12">
        <f>(S445+30)*1.25+L445+M445*1.25</f>
        <v>52.75333333333333</v>
      </c>
      <c r="AB445" s="3" t="e">
        <f>#REF!*H445</f>
        <v>#REF!</v>
      </c>
    </row>
    <row r="446" spans="2:29" s="3" customFormat="1" ht="13" x14ac:dyDescent="0.3">
      <c r="B446" s="5" t="s">
        <v>119</v>
      </c>
      <c r="C446" s="5">
        <v>1</v>
      </c>
      <c r="D446" s="5"/>
      <c r="E446" s="5"/>
      <c r="F446" s="9">
        <f>C446+D446-E446</f>
        <v>1</v>
      </c>
      <c r="G446" s="10">
        <v>0.75</v>
      </c>
      <c r="H446" s="11">
        <v>129</v>
      </c>
      <c r="I446" s="17">
        <v>1</v>
      </c>
      <c r="J446" s="17">
        <f>H446*I446</f>
        <v>129</v>
      </c>
      <c r="K446" s="17"/>
      <c r="L446" s="17"/>
      <c r="M446" s="17"/>
      <c r="N446" s="17" t="s">
        <v>689</v>
      </c>
      <c r="O446" s="10" t="s">
        <v>687</v>
      </c>
      <c r="P446" s="10" t="s">
        <v>515</v>
      </c>
      <c r="Q446" s="12">
        <f>(J446*0.8+250)*1.25</f>
        <v>441.5</v>
      </c>
      <c r="R446" s="13">
        <f>J446*0.8*0.15/G446</f>
        <v>20.64</v>
      </c>
      <c r="S446" s="13">
        <f>J446*0.8*0.05/G446</f>
        <v>6.88</v>
      </c>
      <c r="T446" s="13">
        <f>J446*0.8*0.1/G446</f>
        <v>13.76</v>
      </c>
      <c r="U446" s="13">
        <f>J446*0.8*0.075/G446</f>
        <v>10.32</v>
      </c>
      <c r="V446" s="12">
        <f>(R446+65)*1.25+K446+M446*1.25</f>
        <v>107.05</v>
      </c>
      <c r="W446" s="12">
        <v>110</v>
      </c>
      <c r="X446" s="12">
        <f>(T446+52)*1.25+K446+M446*1.25</f>
        <v>82.2</v>
      </c>
      <c r="Y446" s="12">
        <f>(U446+41)*1.25+L446+M446*1.25</f>
        <v>64.150000000000006</v>
      </c>
      <c r="Z446" s="12">
        <f>(S446+30)*1.25+L446+M446*1.25</f>
        <v>46.1</v>
      </c>
      <c r="AB446" s="3" t="e">
        <f>#REF!*H446</f>
        <v>#REF!</v>
      </c>
    </row>
    <row r="447" spans="2:29" s="3" customFormat="1" ht="13" x14ac:dyDescent="0.3">
      <c r="B447" s="6" t="s">
        <v>609</v>
      </c>
      <c r="C447" s="6">
        <v>3</v>
      </c>
      <c r="D447" s="6"/>
      <c r="E447" s="6">
        <v>2</v>
      </c>
      <c r="F447" s="9">
        <f>C447+D447-E447</f>
        <v>1</v>
      </c>
      <c r="G447" s="10">
        <v>0.75</v>
      </c>
      <c r="H447" s="11">
        <v>238</v>
      </c>
      <c r="I447" s="17">
        <v>1.1000000000000001</v>
      </c>
      <c r="J447" s="17">
        <f>H447*I447</f>
        <v>261.8</v>
      </c>
      <c r="K447" s="17"/>
      <c r="L447" s="17"/>
      <c r="M447" s="17"/>
      <c r="N447" s="17" t="s">
        <v>689</v>
      </c>
      <c r="O447" s="10" t="s">
        <v>687</v>
      </c>
      <c r="P447" s="10"/>
      <c r="Q447" s="12">
        <f>(J447*0.8+250)*1.25</f>
        <v>574.30000000000007</v>
      </c>
      <c r="R447" s="13">
        <f>J447*0.8*0.15/G447</f>
        <v>41.888000000000005</v>
      </c>
      <c r="S447" s="13">
        <f>J447*0.8*0.05/G447</f>
        <v>13.962666666666669</v>
      </c>
      <c r="T447" s="13">
        <f>J447*0.8*0.1/G447</f>
        <v>27.925333333333338</v>
      </c>
      <c r="U447" s="13">
        <f>J447*0.8*0.075/G447</f>
        <v>20.944000000000003</v>
      </c>
      <c r="V447" s="12">
        <f>(R447+65)*1.25+K447+M447*1.25</f>
        <v>133.61000000000001</v>
      </c>
      <c r="W447" s="12">
        <v>140</v>
      </c>
      <c r="X447" s="12">
        <f>(T447+52)*1.25+K447+M447*1.25</f>
        <v>99.90666666666668</v>
      </c>
      <c r="Y447" s="12">
        <f>(U447+41)*1.25+L447+M447*1.25</f>
        <v>77.430000000000007</v>
      </c>
      <c r="Z447" s="12">
        <f>(S447+30)*1.25+L447+M447*1.25</f>
        <v>54.95333333333334</v>
      </c>
      <c r="AB447" s="3" t="e">
        <f>#REF!*H447</f>
        <v>#REF!</v>
      </c>
    </row>
    <row r="448" spans="2:29" s="3" customFormat="1" ht="13" x14ac:dyDescent="0.3">
      <c r="B448" s="5" t="s">
        <v>482</v>
      </c>
      <c r="C448" s="5"/>
      <c r="D448" s="5"/>
      <c r="E448" s="5"/>
      <c r="F448" s="9">
        <f>C448+D448-E448</f>
        <v>0</v>
      </c>
      <c r="G448" s="10">
        <v>0.75</v>
      </c>
      <c r="H448" s="11">
        <v>199</v>
      </c>
      <c r="I448" s="17">
        <v>1.2</v>
      </c>
      <c r="J448" s="17">
        <f>H448*I448</f>
        <v>238.79999999999998</v>
      </c>
      <c r="K448" s="17"/>
      <c r="L448" s="17"/>
      <c r="M448" s="17"/>
      <c r="N448" s="17" t="s">
        <v>689</v>
      </c>
      <c r="O448" s="10" t="s">
        <v>687</v>
      </c>
      <c r="P448" s="10" t="s">
        <v>669</v>
      </c>
      <c r="Q448" s="12">
        <f>(J448*0.8+250)*1.25</f>
        <v>551.29999999999995</v>
      </c>
      <c r="R448" s="13">
        <f>J448*0.8*0.15/G448</f>
        <v>38.207999999999998</v>
      </c>
      <c r="S448" s="13">
        <f>J448*0.8*0.05/G448</f>
        <v>12.735999999999999</v>
      </c>
      <c r="T448" s="13">
        <f>J448*0.8*0.1/G448</f>
        <v>25.471999999999998</v>
      </c>
      <c r="U448" s="13">
        <f>J448*0.8*0.075/G448</f>
        <v>19.103999999999999</v>
      </c>
      <c r="V448" s="12">
        <f>(R448+65)*1.25+K448+M448*1.25</f>
        <v>129.01</v>
      </c>
      <c r="W448" s="12">
        <v>130</v>
      </c>
      <c r="X448" s="12">
        <f>(T448+52)*1.25+K448+M448*1.25</f>
        <v>96.839999999999989</v>
      </c>
      <c r="Y448" s="12">
        <f>(U448+41)*1.25+L448+M448*1.25</f>
        <v>75.13</v>
      </c>
      <c r="Z448" s="12">
        <f>(S448+30)*1.25+L448+M448*1.25</f>
        <v>53.419999999999995</v>
      </c>
      <c r="AB448" s="3" t="e">
        <f>#REF!*H448</f>
        <v>#REF!</v>
      </c>
    </row>
    <row r="449" spans="2:28" s="3" customFormat="1" x14ac:dyDescent="0.35">
      <c r="B449" s="6" t="s">
        <v>533</v>
      </c>
      <c r="C449" s="6"/>
      <c r="D449" s="6"/>
      <c r="E449" s="6"/>
      <c r="F449" s="9">
        <f>C449+D449-E449</f>
        <v>0</v>
      </c>
      <c r="G449" s="10">
        <v>0.75</v>
      </c>
      <c r="H449" s="11">
        <v>200</v>
      </c>
      <c r="I449" s="17">
        <v>1.2</v>
      </c>
      <c r="J449" s="17">
        <f>H449*I449</f>
        <v>240</v>
      </c>
      <c r="K449" s="17"/>
      <c r="L449" s="17"/>
      <c r="M449" s="17"/>
      <c r="N449" s="17" t="s">
        <v>689</v>
      </c>
      <c r="O449" s="10" t="s">
        <v>687</v>
      </c>
      <c r="P449" s="10" t="s">
        <v>564</v>
      </c>
      <c r="Q449" s="12">
        <f>(J449*0.8+250)*1.25</f>
        <v>552.5</v>
      </c>
      <c r="R449" s="13">
        <f>J449*0.8*0.15/G449</f>
        <v>38.4</v>
      </c>
      <c r="S449" s="13">
        <f>J449*0.8*0.05/G449</f>
        <v>12.800000000000002</v>
      </c>
      <c r="T449" s="13">
        <f>J449*0.8*0.1/G449</f>
        <v>25.600000000000005</v>
      </c>
      <c r="U449" s="13">
        <f>J449*0.8*0.075/G449</f>
        <v>19.2</v>
      </c>
      <c r="V449" s="12">
        <f>(R449+65)*1.25+K449+M449*1.25</f>
        <v>129.25</v>
      </c>
      <c r="W449" s="12">
        <v>130</v>
      </c>
      <c r="X449" s="12">
        <f>(T449+52)*1.25+K449+M449*1.25</f>
        <v>97.000000000000014</v>
      </c>
      <c r="Y449" s="12">
        <f>(U449+41)*1.25+L449+M449*1.25</f>
        <v>75.25</v>
      </c>
      <c r="Z449" s="12">
        <f>(S449+30)*1.25+L449+M449*1.25</f>
        <v>53.500000000000007</v>
      </c>
      <c r="AA449"/>
      <c r="AB449" s="3" t="e">
        <f>#REF!*H449</f>
        <v>#REF!</v>
      </c>
    </row>
    <row r="450" spans="2:28" s="3" customFormat="1" ht="13" x14ac:dyDescent="0.3">
      <c r="B450" s="5" t="s">
        <v>438</v>
      </c>
      <c r="C450" s="5"/>
      <c r="D450" s="5"/>
      <c r="E450" s="5"/>
      <c r="F450" s="9">
        <f>C450+D450-E450</f>
        <v>0</v>
      </c>
      <c r="G450" s="10">
        <v>0.75</v>
      </c>
      <c r="H450" s="11">
        <v>129</v>
      </c>
      <c r="I450" s="17">
        <v>1.2</v>
      </c>
      <c r="J450" s="17">
        <f>H450*I450</f>
        <v>154.79999999999998</v>
      </c>
      <c r="K450" s="17"/>
      <c r="L450" s="17"/>
      <c r="M450" s="17"/>
      <c r="N450" s="17" t="s">
        <v>689</v>
      </c>
      <c r="O450" s="10" t="s">
        <v>687</v>
      </c>
      <c r="P450" s="10" t="s">
        <v>439</v>
      </c>
      <c r="Q450" s="12">
        <f>(J450*0.8+250)*1.25</f>
        <v>467.29999999999995</v>
      </c>
      <c r="R450" s="13">
        <f>J450*0.8*0.15/G450</f>
        <v>24.767999999999997</v>
      </c>
      <c r="S450" s="13">
        <f>J450*0.8*0.05/G450</f>
        <v>8.2560000000000002</v>
      </c>
      <c r="T450" s="13">
        <f>J450*0.8*0.1/G450</f>
        <v>16.512</v>
      </c>
      <c r="U450" s="13">
        <f>J450*0.8*0.075/G450</f>
        <v>12.383999999999999</v>
      </c>
      <c r="V450" s="12">
        <f>(R450+65)*1.25+K450+M450*1.25</f>
        <v>112.21000000000001</v>
      </c>
      <c r="W450" s="12">
        <v>120</v>
      </c>
      <c r="X450" s="12">
        <f>(T450+52)*1.25+K450+M450*1.25</f>
        <v>85.64</v>
      </c>
      <c r="Y450" s="12">
        <f>(U450+41)*1.25+L450+M450*1.25</f>
        <v>66.73</v>
      </c>
      <c r="Z450" s="12">
        <f>(S450+30)*1.25+L450+M450*1.25</f>
        <v>47.82</v>
      </c>
      <c r="AB450" s="3" t="e">
        <f>#REF!*H450</f>
        <v>#REF!</v>
      </c>
    </row>
    <row r="451" spans="2:28" s="3" customFormat="1" x14ac:dyDescent="0.35">
      <c r="B451" s="5" t="s">
        <v>597</v>
      </c>
      <c r="C451" s="5"/>
      <c r="D451" s="5"/>
      <c r="E451" s="5"/>
      <c r="F451" s="9">
        <f>C451+D451-E451</f>
        <v>0</v>
      </c>
      <c r="G451" s="10">
        <v>0.75</v>
      </c>
      <c r="H451" s="11">
        <v>219</v>
      </c>
      <c r="I451" s="17">
        <v>1.2</v>
      </c>
      <c r="J451" s="17">
        <f>H451*I451</f>
        <v>262.8</v>
      </c>
      <c r="K451" s="17"/>
      <c r="L451" s="17"/>
      <c r="M451" s="17"/>
      <c r="N451" s="17" t="s">
        <v>689</v>
      </c>
      <c r="O451" s="10" t="s">
        <v>687</v>
      </c>
      <c r="P451" s="10"/>
      <c r="Q451" s="12">
        <f>(J451*0.8+250)*1.25</f>
        <v>575.29999999999995</v>
      </c>
      <c r="R451" s="13">
        <f>J451*0.8*0.15/G451</f>
        <v>42.048000000000002</v>
      </c>
      <c r="S451" s="13">
        <f>J451*0.8*0.05/G451</f>
        <v>14.016</v>
      </c>
      <c r="T451" s="13">
        <f>J451*0.8*0.1/G451</f>
        <v>28.032</v>
      </c>
      <c r="U451" s="13">
        <f>J451*0.8*0.075/G451</f>
        <v>21.024000000000001</v>
      </c>
      <c r="V451" s="12">
        <f>(R451+65)*1.25+K451+M451*1.25</f>
        <v>133.81</v>
      </c>
      <c r="W451" s="12">
        <v>140</v>
      </c>
      <c r="X451" s="12">
        <f>(T451+52)*1.25+K451+M451*1.25</f>
        <v>100.03999999999999</v>
      </c>
      <c r="Y451" s="12">
        <f>(U451+41)*1.25+L451+M451*1.25</f>
        <v>77.53</v>
      </c>
      <c r="Z451" s="12">
        <f>(S451+30)*1.25+L451+M451*1.25</f>
        <v>55.019999999999996</v>
      </c>
      <c r="AA451"/>
      <c r="AB451" s="3" t="e">
        <f>#REF!*H451</f>
        <v>#REF!</v>
      </c>
    </row>
    <row r="452" spans="2:28" s="3" customFormat="1" ht="13" x14ac:dyDescent="0.3">
      <c r="B452" s="5" t="s">
        <v>765</v>
      </c>
      <c r="C452" s="5"/>
      <c r="D452" s="5">
        <v>28</v>
      </c>
      <c r="E452" s="5">
        <v>21</v>
      </c>
      <c r="F452" s="9">
        <f>C452+D452-E452</f>
        <v>7</v>
      </c>
      <c r="G452" s="10">
        <v>0.75</v>
      </c>
      <c r="H452" s="11">
        <v>199</v>
      </c>
      <c r="I452" s="17">
        <v>1.2</v>
      </c>
      <c r="J452" s="17">
        <f>H452*I452</f>
        <v>238.79999999999998</v>
      </c>
      <c r="K452" s="17"/>
      <c r="L452" s="17"/>
      <c r="M452" s="17"/>
      <c r="N452" s="17" t="s">
        <v>689</v>
      </c>
      <c r="O452" s="10" t="s">
        <v>698</v>
      </c>
      <c r="P452" s="10" t="s">
        <v>766</v>
      </c>
      <c r="Q452" s="12">
        <f>(J452*0.8+250)*1.25</f>
        <v>551.29999999999995</v>
      </c>
      <c r="R452" s="13">
        <f>J452*0.8*0.15/G452</f>
        <v>38.207999999999998</v>
      </c>
      <c r="S452" s="13">
        <f>J452*0.8*0.05/G452</f>
        <v>12.735999999999999</v>
      </c>
      <c r="T452" s="13">
        <f>J452*0.8*0.1/G452</f>
        <v>25.471999999999998</v>
      </c>
      <c r="U452" s="13">
        <f>J452*0.8*0.075/G452</f>
        <v>19.103999999999999</v>
      </c>
      <c r="V452" s="12">
        <f>(R452+65)*1.25+K452+M452*1.25</f>
        <v>129.01</v>
      </c>
      <c r="W452" s="12">
        <v>140</v>
      </c>
      <c r="X452" s="12">
        <f>(T452+52)*1.25+K452+M452*1.25</f>
        <v>96.839999999999989</v>
      </c>
      <c r="Y452" s="12">
        <f>(U452+41)*1.25+L452+M452*1.25</f>
        <v>75.13</v>
      </c>
      <c r="Z452" s="12">
        <f>(S452+30)*1.25+L452+M452*1.25</f>
        <v>53.419999999999995</v>
      </c>
      <c r="AB452" s="3" t="e">
        <f>#REF!*H452</f>
        <v>#REF!</v>
      </c>
    </row>
    <row r="453" spans="2:28" s="3" customFormat="1" ht="13" x14ac:dyDescent="0.3">
      <c r="B453" s="6" t="s">
        <v>279</v>
      </c>
      <c r="C453" s="6">
        <v>3</v>
      </c>
      <c r="D453" s="6"/>
      <c r="E453" s="6"/>
      <c r="F453" s="9">
        <f>C453+D453-E453</f>
        <v>3</v>
      </c>
      <c r="G453" s="10">
        <v>0.75</v>
      </c>
      <c r="H453" s="11">
        <v>199</v>
      </c>
      <c r="I453" s="17">
        <v>1.2</v>
      </c>
      <c r="J453" s="17">
        <f>H453*I453</f>
        <v>238.79999999999998</v>
      </c>
      <c r="K453" s="17"/>
      <c r="L453" s="17"/>
      <c r="M453" s="17"/>
      <c r="N453" s="17" t="s">
        <v>689</v>
      </c>
      <c r="O453" s="10" t="s">
        <v>698</v>
      </c>
      <c r="P453" s="10" t="s">
        <v>320</v>
      </c>
      <c r="Q453" s="12">
        <f>(J453*0.8+250)*1.25</f>
        <v>551.29999999999995</v>
      </c>
      <c r="R453" s="13">
        <f>J453*0.8*0.15/G453</f>
        <v>38.207999999999998</v>
      </c>
      <c r="S453" s="13">
        <f>J453*0.8*0.05/G453</f>
        <v>12.735999999999999</v>
      </c>
      <c r="T453" s="13">
        <f>J453*0.8*0.1/G453</f>
        <v>25.471999999999998</v>
      </c>
      <c r="U453" s="13">
        <f>J453*0.8*0.075/G453</f>
        <v>19.103999999999999</v>
      </c>
      <c r="V453" s="12">
        <f>(R453+65)*1.25+K453+M453*1.25</f>
        <v>129.01</v>
      </c>
      <c r="W453" s="12">
        <v>130</v>
      </c>
      <c r="X453" s="12">
        <f>(T453+52)*1.25+K453+M453*1.25</f>
        <v>96.839999999999989</v>
      </c>
      <c r="Y453" s="12">
        <f>(U453+41)*1.25+L453+M453*1.25</f>
        <v>75.13</v>
      </c>
      <c r="Z453" s="12">
        <f>(S453+30)*1.25+L453+M453*1.25</f>
        <v>53.419999999999995</v>
      </c>
      <c r="AB453" s="3" t="e">
        <f>#REF!*H453</f>
        <v>#REF!</v>
      </c>
    </row>
    <row r="454" spans="2:28" s="3" customFormat="1" ht="13" x14ac:dyDescent="0.3">
      <c r="B454" s="5" t="s">
        <v>93</v>
      </c>
      <c r="C454" s="5">
        <v>1</v>
      </c>
      <c r="D454" s="5"/>
      <c r="E454" s="5"/>
      <c r="F454" s="9">
        <f>C454+D454-E454</f>
        <v>1</v>
      </c>
      <c r="G454" s="10">
        <v>0.75</v>
      </c>
      <c r="H454" s="11">
        <v>339</v>
      </c>
      <c r="I454" s="17">
        <v>1.2</v>
      </c>
      <c r="J454" s="17">
        <f>H454*I454</f>
        <v>406.8</v>
      </c>
      <c r="K454" s="17">
        <v>16</v>
      </c>
      <c r="L454" s="17">
        <v>8</v>
      </c>
      <c r="M454" s="17"/>
      <c r="N454" s="17" t="s">
        <v>689</v>
      </c>
      <c r="O454" s="10" t="s">
        <v>698</v>
      </c>
      <c r="P454" s="10" t="s">
        <v>324</v>
      </c>
      <c r="Q454" s="12">
        <f>(J454*0.8+250)*1.25</f>
        <v>719.30000000000007</v>
      </c>
      <c r="R454" s="13">
        <f>J454*0.8*0.15/G454</f>
        <v>65.088000000000008</v>
      </c>
      <c r="S454" s="13">
        <f>J454*0.8*0.05/G454</f>
        <v>21.696000000000002</v>
      </c>
      <c r="T454" s="13">
        <f>J454*0.8*0.1/G454</f>
        <v>43.392000000000003</v>
      </c>
      <c r="U454" s="13">
        <f>J454*0.8*0.075/G454</f>
        <v>32.544000000000004</v>
      </c>
      <c r="V454" s="12">
        <f>(R454+65)*1.25+K454+M454*1.25</f>
        <v>178.61</v>
      </c>
      <c r="W454" s="12">
        <v>180</v>
      </c>
      <c r="X454" s="12">
        <f>(T454+52)*1.25+K454+M454*1.25</f>
        <v>135.24</v>
      </c>
      <c r="Y454" s="12">
        <f>(U454+41)*1.25+L454+M454*1.25</f>
        <v>99.93</v>
      </c>
      <c r="Z454" s="12">
        <f>(S454+30)*1.25+L454+M454*1.25</f>
        <v>72.62</v>
      </c>
      <c r="AB454" s="3" t="e">
        <f>#REF!*H454</f>
        <v>#REF!</v>
      </c>
    </row>
    <row r="455" spans="2:28" s="3" customFormat="1" ht="13" x14ac:dyDescent="0.3">
      <c r="B455" s="5" t="s">
        <v>650</v>
      </c>
      <c r="C455" s="5">
        <v>3</v>
      </c>
      <c r="D455" s="5"/>
      <c r="E455" s="5"/>
      <c r="F455" s="9">
        <f>C455+D455-E455</f>
        <v>3</v>
      </c>
      <c r="G455" s="10">
        <v>0.75</v>
      </c>
      <c r="H455" s="11">
        <v>259</v>
      </c>
      <c r="I455" s="17">
        <v>1.1000000000000001</v>
      </c>
      <c r="J455" s="17">
        <f>H455*I455</f>
        <v>284.90000000000003</v>
      </c>
      <c r="K455" s="17">
        <v>16</v>
      </c>
      <c r="L455" s="17">
        <v>8</v>
      </c>
      <c r="M455" s="17"/>
      <c r="N455" s="17" t="s">
        <v>689</v>
      </c>
      <c r="O455" s="10" t="s">
        <v>698</v>
      </c>
      <c r="P455" s="10"/>
      <c r="Q455" s="12">
        <f>(J455*0.8+250)*1.25</f>
        <v>597.40000000000009</v>
      </c>
      <c r="R455" s="13">
        <f>J455*0.8*0.15/G455</f>
        <v>45.584000000000003</v>
      </c>
      <c r="S455" s="13">
        <f>J455*0.8*0.05/G455</f>
        <v>15.19466666666667</v>
      </c>
      <c r="T455" s="13">
        <f>J455*0.8*0.1/G455</f>
        <v>30.38933333333334</v>
      </c>
      <c r="U455" s="13">
        <f>J455*0.8*0.075/G455</f>
        <v>22.792000000000002</v>
      </c>
      <c r="V455" s="12">
        <f>(R455+65)*1.25+K455+M455*1.25</f>
        <v>154.23000000000002</v>
      </c>
      <c r="W455" s="12">
        <v>160</v>
      </c>
      <c r="X455" s="12">
        <f>(T455+52)*1.25+K455+M455*1.25</f>
        <v>118.98666666666668</v>
      </c>
      <c r="Y455" s="12">
        <f>(U455+41)*1.25+L455+M455*1.25</f>
        <v>87.740000000000009</v>
      </c>
      <c r="Z455" s="12">
        <f>(S455+30)*1.25+L455+M455*1.25</f>
        <v>64.493333333333339</v>
      </c>
      <c r="AB455" s="27" t="e">
        <f>#REF!*H455</f>
        <v>#REF!</v>
      </c>
    </row>
    <row r="456" spans="2:28" s="3" customFormat="1" ht="13" x14ac:dyDescent="0.3">
      <c r="B456" s="5" t="s">
        <v>658</v>
      </c>
      <c r="C456" s="5">
        <v>6</v>
      </c>
      <c r="D456" s="5">
        <v>18</v>
      </c>
      <c r="E456" s="5">
        <v>11</v>
      </c>
      <c r="F456" s="9">
        <f>C456+D456-E456</f>
        <v>13</v>
      </c>
      <c r="G456" s="10">
        <v>0.75</v>
      </c>
      <c r="H456" s="11">
        <v>149</v>
      </c>
      <c r="I456" s="17">
        <v>1.1000000000000001</v>
      </c>
      <c r="J456" s="17">
        <f>H456*I456</f>
        <v>163.9</v>
      </c>
      <c r="K456" s="17"/>
      <c r="L456" s="17"/>
      <c r="M456" s="17"/>
      <c r="N456" s="17" t="s">
        <v>689</v>
      </c>
      <c r="O456" s="10" t="s">
        <v>698</v>
      </c>
      <c r="P456" s="10"/>
      <c r="Q456" s="12">
        <f>(J456*0.8+250)*1.25</f>
        <v>476.4</v>
      </c>
      <c r="R456" s="13">
        <f>J456*0.8*0.15/G456</f>
        <v>26.224</v>
      </c>
      <c r="S456" s="13">
        <f>J456*0.8*0.05/G456</f>
        <v>8.7413333333333352</v>
      </c>
      <c r="T456" s="13">
        <f>J456*0.8*0.1/G456</f>
        <v>17.48266666666667</v>
      </c>
      <c r="U456" s="13">
        <f>J456*0.8*0.075/G456</f>
        <v>13.112</v>
      </c>
      <c r="V456" s="12">
        <f>(R456+65)*1.25+K456+M456*1.25</f>
        <v>114.03</v>
      </c>
      <c r="W456" s="12">
        <v>130</v>
      </c>
      <c r="X456" s="12">
        <f>(T456+52)*1.25+K456+M456*1.25</f>
        <v>86.853333333333339</v>
      </c>
      <c r="Y456" s="12">
        <f>(U456+41)*1.25+L456+M456*1.25</f>
        <v>67.64</v>
      </c>
      <c r="Z456" s="12">
        <f>(S456+30)*1.25+L456+M456*1.25</f>
        <v>48.426666666666669</v>
      </c>
      <c r="AB456" s="3" t="e">
        <f>#REF!*H456</f>
        <v>#REF!</v>
      </c>
    </row>
    <row r="457" spans="2:28" s="3" customFormat="1" ht="13" hidden="1" x14ac:dyDescent="0.3">
      <c r="B457" s="5" t="s">
        <v>83</v>
      </c>
      <c r="C457" s="5"/>
      <c r="D457" s="5"/>
      <c r="E457" s="5"/>
      <c r="F457" s="9">
        <f>C457+D457-E457</f>
        <v>0</v>
      </c>
      <c r="G457" s="10">
        <v>0.75</v>
      </c>
      <c r="H457" s="11">
        <v>129</v>
      </c>
      <c r="I457" s="17">
        <v>1</v>
      </c>
      <c r="J457" s="17">
        <f>H457*I457</f>
        <v>129</v>
      </c>
      <c r="K457" s="17"/>
      <c r="L457" s="17"/>
      <c r="M457" s="17"/>
      <c r="N457" s="17"/>
      <c r="O457" s="10"/>
      <c r="P457" s="10"/>
      <c r="Q457" s="12">
        <f>(J457*0.8+250)*1.25</f>
        <v>441.5</v>
      </c>
      <c r="R457" s="13">
        <f>J457*0.8*0.15/G457</f>
        <v>20.64</v>
      </c>
      <c r="S457" s="13">
        <f>J457*0.8*0.05/G457</f>
        <v>6.88</v>
      </c>
      <c r="T457" s="13">
        <f>J457*0.8*0.1/G457</f>
        <v>13.76</v>
      </c>
      <c r="U457" s="13">
        <f>J457*0.8*0.075/G457</f>
        <v>10.32</v>
      </c>
      <c r="V457" s="12">
        <f>(R457+65)*1.25+K457+M457*1.25</f>
        <v>107.05</v>
      </c>
      <c r="W457" s="12"/>
      <c r="X457" s="12">
        <f>(T457+52)*1.25+K457+M457*1.25</f>
        <v>82.2</v>
      </c>
      <c r="Y457" s="12">
        <f>(U457+41)*1.25+L457+M457*1.25</f>
        <v>64.150000000000006</v>
      </c>
      <c r="Z457" s="12">
        <f>(S457+30)*1.25+L457+M457*1.25</f>
        <v>46.1</v>
      </c>
      <c r="AB457" s="3" t="e">
        <f>#REF!*H457</f>
        <v>#REF!</v>
      </c>
    </row>
    <row r="458" spans="2:28" s="3" customFormat="1" ht="13" hidden="1" x14ac:dyDescent="0.3">
      <c r="B458" s="5" t="s">
        <v>80</v>
      </c>
      <c r="C458" s="5"/>
      <c r="D458" s="5"/>
      <c r="E458" s="5"/>
      <c r="F458" s="9">
        <f>C458+D458-E458</f>
        <v>0</v>
      </c>
      <c r="G458" s="10">
        <v>0.75</v>
      </c>
      <c r="H458" s="11">
        <v>127</v>
      </c>
      <c r="I458" s="17">
        <v>1</v>
      </c>
      <c r="J458" s="17">
        <f>H458*I458</f>
        <v>127</v>
      </c>
      <c r="K458" s="17"/>
      <c r="L458" s="17"/>
      <c r="M458" s="17"/>
      <c r="N458" s="17"/>
      <c r="O458" s="10"/>
      <c r="P458" s="10"/>
      <c r="Q458" s="12">
        <f>(J458*0.8+250)*1.25</f>
        <v>439.5</v>
      </c>
      <c r="R458" s="13">
        <f>J458*0.8*0.15/G458</f>
        <v>20.32</v>
      </c>
      <c r="S458" s="13">
        <f>J458*0.8*0.05/G458</f>
        <v>6.7733333333333343</v>
      </c>
      <c r="T458" s="13">
        <f>J458*0.8*0.1/G458</f>
        <v>13.546666666666669</v>
      </c>
      <c r="U458" s="13">
        <f>J458*0.8*0.075/G458</f>
        <v>10.16</v>
      </c>
      <c r="V458" s="12">
        <f>(R458+65)*1.25+K458+M458*1.25</f>
        <v>106.64999999999999</v>
      </c>
      <c r="W458" s="12"/>
      <c r="X458" s="12">
        <f>(T458+52)*1.25+K458+M458*1.25</f>
        <v>81.933333333333337</v>
      </c>
      <c r="Y458" s="12">
        <f>(U458+41)*1.25+L458+M458*1.25</f>
        <v>63.949999999999996</v>
      </c>
      <c r="Z458" s="12">
        <f>(S458+30)*1.25+L458+M458*1.25</f>
        <v>45.966666666666669</v>
      </c>
      <c r="AB458" s="3" t="e">
        <f>#REF!*H458</f>
        <v>#REF!</v>
      </c>
    </row>
    <row r="459" spans="2:28" s="3" customFormat="1" x14ac:dyDescent="0.35">
      <c r="B459" s="6" t="s">
        <v>165</v>
      </c>
      <c r="C459" s="6"/>
      <c r="D459" s="6"/>
      <c r="E459" s="6"/>
      <c r="F459" s="9">
        <f>C459+D459-E459</f>
        <v>0</v>
      </c>
      <c r="G459" s="10">
        <v>0.75</v>
      </c>
      <c r="H459" s="11">
        <v>235</v>
      </c>
      <c r="I459" s="17">
        <v>1.2</v>
      </c>
      <c r="J459" s="17">
        <f>H459*I459</f>
        <v>282</v>
      </c>
      <c r="K459" s="17">
        <v>16</v>
      </c>
      <c r="L459" s="17">
        <v>8</v>
      </c>
      <c r="M459" s="17"/>
      <c r="N459" s="17" t="s">
        <v>689</v>
      </c>
      <c r="O459" s="10" t="s">
        <v>698</v>
      </c>
      <c r="P459" s="10" t="s">
        <v>364</v>
      </c>
      <c r="Q459" s="12">
        <f>(J459*0.8+250)*1.25</f>
        <v>594.5</v>
      </c>
      <c r="R459" s="13">
        <f>J459*0.8*0.15/G459</f>
        <v>45.120000000000005</v>
      </c>
      <c r="S459" s="13">
        <f>J459*0.8*0.05/G459</f>
        <v>15.040000000000001</v>
      </c>
      <c r="T459" s="13">
        <f>J459*0.8*0.1/G459</f>
        <v>30.080000000000002</v>
      </c>
      <c r="U459" s="13">
        <f>J459*0.8*0.075/G459</f>
        <v>22.560000000000002</v>
      </c>
      <c r="V459" s="12">
        <f>(R459+65)*1.25+K459+M459*1.25</f>
        <v>153.65</v>
      </c>
      <c r="W459" s="12">
        <v>160</v>
      </c>
      <c r="X459" s="12">
        <f>(T459+52)*1.25+K459+M459*1.25</f>
        <v>118.6</v>
      </c>
      <c r="Y459" s="12">
        <f>(U459+41)*1.25+L459+M459*1.25</f>
        <v>87.45</v>
      </c>
      <c r="Z459" s="12">
        <f>(S459+30)*1.25+L459+M459*1.25</f>
        <v>64.3</v>
      </c>
      <c r="AA459"/>
      <c r="AB459" s="3" t="e">
        <f>#REF!*H459</f>
        <v>#REF!</v>
      </c>
    </row>
    <row r="460" spans="2:28" s="3" customFormat="1" x14ac:dyDescent="0.35">
      <c r="B460" s="6" t="s">
        <v>511</v>
      </c>
      <c r="C460" s="6">
        <v>2</v>
      </c>
      <c r="D460" s="6"/>
      <c r="E460" s="6">
        <v>1</v>
      </c>
      <c r="F460" s="9">
        <f>C460+D460-E460</f>
        <v>1</v>
      </c>
      <c r="G460" s="10">
        <v>0.75</v>
      </c>
      <c r="H460" s="11">
        <v>189</v>
      </c>
      <c r="I460" s="17">
        <v>1.2</v>
      </c>
      <c r="J460" s="17">
        <f>H460*I460</f>
        <v>226.79999999999998</v>
      </c>
      <c r="K460" s="17"/>
      <c r="L460" s="17"/>
      <c r="M460" s="17"/>
      <c r="N460" s="17" t="s">
        <v>689</v>
      </c>
      <c r="O460" s="10" t="s">
        <v>698</v>
      </c>
      <c r="P460" s="10" t="s">
        <v>512</v>
      </c>
      <c r="Q460" s="12">
        <f>(J460*0.8+250)*1.25</f>
        <v>539.29999999999995</v>
      </c>
      <c r="R460" s="13">
        <f>J460*0.8*0.15/G460</f>
        <v>36.287999999999997</v>
      </c>
      <c r="S460" s="13">
        <f>J460*0.8*0.05/G460</f>
        <v>12.096000000000002</v>
      </c>
      <c r="T460" s="13">
        <f>J460*0.8*0.1/G460</f>
        <v>24.192000000000004</v>
      </c>
      <c r="U460" s="13">
        <f>J460*0.8*0.075/G460</f>
        <v>18.143999999999998</v>
      </c>
      <c r="V460" s="12">
        <f>(R460+65)*1.25+K460+M460*1.25</f>
        <v>126.61</v>
      </c>
      <c r="W460" s="12">
        <v>130</v>
      </c>
      <c r="X460" s="12">
        <f>(T460+52)*1.25+K460+M460*1.25</f>
        <v>95.240000000000009</v>
      </c>
      <c r="Y460" s="12">
        <f>(U460+41)*1.25+L460+M460*1.25</f>
        <v>73.929999999999993</v>
      </c>
      <c r="Z460" s="12">
        <f>(S460+30)*1.25+L460+M460*1.25</f>
        <v>52.620000000000005</v>
      </c>
      <c r="AA460"/>
      <c r="AB460" s="3" t="e">
        <f>#REF!*H460</f>
        <v>#REF!</v>
      </c>
    </row>
    <row r="461" spans="2:28" s="3" customFormat="1" x14ac:dyDescent="0.35">
      <c r="B461" s="6" t="s">
        <v>391</v>
      </c>
      <c r="C461" s="6"/>
      <c r="D461" s="6"/>
      <c r="E461" s="6"/>
      <c r="F461" s="9">
        <f>C461+D461-E461</f>
        <v>0</v>
      </c>
      <c r="G461" s="10">
        <v>0.75</v>
      </c>
      <c r="H461" s="11">
        <v>99</v>
      </c>
      <c r="I461" s="17">
        <v>1</v>
      </c>
      <c r="J461" s="17">
        <f>H461*I461</f>
        <v>99</v>
      </c>
      <c r="K461" s="17">
        <v>0</v>
      </c>
      <c r="L461" s="17">
        <v>0</v>
      </c>
      <c r="M461" s="17"/>
      <c r="N461" s="17" t="s">
        <v>689</v>
      </c>
      <c r="O461" s="10" t="s">
        <v>698</v>
      </c>
      <c r="P461" s="10" t="s">
        <v>392</v>
      </c>
      <c r="Q461" s="12">
        <f>(J461*0.8+250)*1.25</f>
        <v>411.5</v>
      </c>
      <c r="R461" s="13">
        <f>J461*0.8*0.15/G461</f>
        <v>15.840000000000002</v>
      </c>
      <c r="S461" s="13">
        <f>J461*0.8*0.05/G461</f>
        <v>5.28</v>
      </c>
      <c r="T461" s="13">
        <f>J461*0.8*0.1/G461</f>
        <v>10.56</v>
      </c>
      <c r="U461" s="13">
        <f>J461*0.8*0.075/G461</f>
        <v>7.9200000000000008</v>
      </c>
      <c r="V461" s="12">
        <f>(R461+65)*1.25+K461+M461*1.25</f>
        <v>101.05000000000001</v>
      </c>
      <c r="W461" s="12">
        <v>110</v>
      </c>
      <c r="X461" s="12">
        <f>(T461+52)*1.25+K461+M461*1.25</f>
        <v>78.2</v>
      </c>
      <c r="Y461" s="12">
        <f>(U461+41)*1.25+L461+M461*1.25</f>
        <v>61.150000000000006</v>
      </c>
      <c r="Z461" s="12">
        <f>(S461+30)*1.25+L461+M461*1.25</f>
        <v>44.1</v>
      </c>
      <c r="AA461"/>
      <c r="AB461" s="3" t="e">
        <f>#REF!*H461</f>
        <v>#REF!</v>
      </c>
    </row>
    <row r="462" spans="2:28" s="3" customFormat="1" ht="13" x14ac:dyDescent="0.3">
      <c r="B462" s="5" t="s">
        <v>682</v>
      </c>
      <c r="C462" s="5">
        <v>1</v>
      </c>
      <c r="D462" s="5"/>
      <c r="E462" s="5"/>
      <c r="F462" s="9">
        <f>C462+D462-E462</f>
        <v>1</v>
      </c>
      <c r="G462" s="10">
        <v>0.75</v>
      </c>
      <c r="H462" s="11">
        <v>120</v>
      </c>
      <c r="I462" s="17">
        <v>1.2</v>
      </c>
      <c r="J462" s="17">
        <f>H462*I462</f>
        <v>144</v>
      </c>
      <c r="K462" s="17"/>
      <c r="L462" s="17"/>
      <c r="M462" s="17"/>
      <c r="N462" s="17" t="s">
        <v>689</v>
      </c>
      <c r="O462" s="10" t="s">
        <v>698</v>
      </c>
      <c r="P462" s="10"/>
      <c r="Q462" s="12">
        <f>(J462*0.8+250)*1.25</f>
        <v>456.5</v>
      </c>
      <c r="R462" s="13">
        <f>J462*0.8*0.15/G462</f>
        <v>23.040000000000003</v>
      </c>
      <c r="S462" s="13">
        <f>J462*0.8*0.05/G462</f>
        <v>7.6800000000000006</v>
      </c>
      <c r="T462" s="13">
        <f>J462*0.8*0.1/G462</f>
        <v>15.360000000000001</v>
      </c>
      <c r="U462" s="13">
        <f>J462*0.8*0.075/G462</f>
        <v>11.520000000000001</v>
      </c>
      <c r="V462" s="12">
        <f>(R462+65)*1.25+K462+M462*1.25</f>
        <v>110.05000000000001</v>
      </c>
      <c r="W462" s="12">
        <v>200</v>
      </c>
      <c r="X462" s="12">
        <f>(T462+52)*1.25+K462+M462*1.25</f>
        <v>84.2</v>
      </c>
      <c r="Y462" s="12">
        <f>(U462+41)*1.25+L462+M462*1.25</f>
        <v>65.650000000000006</v>
      </c>
      <c r="Z462" s="12">
        <f>(S462+30)*1.25+L462+M462*1.25</f>
        <v>47.1</v>
      </c>
      <c r="AB462" s="3" t="e">
        <f>#REF!*H462</f>
        <v>#REF!</v>
      </c>
    </row>
    <row r="463" spans="2:28" s="3" customFormat="1" x14ac:dyDescent="0.35">
      <c r="B463" s="5" t="s">
        <v>21</v>
      </c>
      <c r="C463" s="5">
        <v>10</v>
      </c>
      <c r="D463" s="5"/>
      <c r="E463" s="5">
        <v>3</v>
      </c>
      <c r="F463" s="9">
        <f>C463+D463-E463</f>
        <v>7</v>
      </c>
      <c r="G463" s="10">
        <v>0.75</v>
      </c>
      <c r="H463" s="11">
        <v>99</v>
      </c>
      <c r="I463" s="17">
        <v>1</v>
      </c>
      <c r="J463" s="17">
        <f>H463*I463</f>
        <v>99</v>
      </c>
      <c r="K463" s="17"/>
      <c r="L463" s="17"/>
      <c r="M463" s="17"/>
      <c r="N463" s="17" t="s">
        <v>689</v>
      </c>
      <c r="O463" s="10" t="s">
        <v>698</v>
      </c>
      <c r="P463" s="10" t="s">
        <v>459</v>
      </c>
      <c r="Q463" s="12">
        <f>(J463*0.8+250)*1.25</f>
        <v>411.5</v>
      </c>
      <c r="R463" s="13">
        <f>J463*0.8*0.15/G463</f>
        <v>15.840000000000002</v>
      </c>
      <c r="S463" s="13">
        <f>J463*0.8*0.05/G463</f>
        <v>5.28</v>
      </c>
      <c r="T463" s="13">
        <f>J463*0.8*0.1/G463</f>
        <v>10.56</v>
      </c>
      <c r="U463" s="13">
        <f>J463*0.8*0.075/G463</f>
        <v>7.9200000000000008</v>
      </c>
      <c r="V463" s="12">
        <f>(R463+65)*1.25+K463+M463*1.25</f>
        <v>101.05000000000001</v>
      </c>
      <c r="W463" s="12">
        <v>110</v>
      </c>
      <c r="X463" s="12">
        <f>(T463+52)*1.25+K463+M463*1.25</f>
        <v>78.2</v>
      </c>
      <c r="Y463" s="12">
        <f>(U463+41)*1.25+L463+M463*1.25</f>
        <v>61.150000000000006</v>
      </c>
      <c r="Z463" s="12">
        <f>(S463+30)*1.25+L463+M463*1.25</f>
        <v>44.1</v>
      </c>
      <c r="AA463" s="8"/>
      <c r="AB463" s="3" t="e">
        <f>#REF!*H463</f>
        <v>#REF!</v>
      </c>
    </row>
    <row r="464" spans="2:28" s="3" customFormat="1" x14ac:dyDescent="0.35">
      <c r="B464" s="6" t="s">
        <v>527</v>
      </c>
      <c r="C464" s="6">
        <v>1</v>
      </c>
      <c r="D464" s="6"/>
      <c r="E464" s="6"/>
      <c r="F464" s="9">
        <f>C464+D464-E464</f>
        <v>1</v>
      </c>
      <c r="G464" s="10">
        <v>0.75</v>
      </c>
      <c r="H464" s="11">
        <v>169</v>
      </c>
      <c r="I464" s="17">
        <v>1.2</v>
      </c>
      <c r="J464" s="17">
        <f>H464*I464</f>
        <v>202.79999999999998</v>
      </c>
      <c r="K464" s="17">
        <v>0</v>
      </c>
      <c r="L464" s="17">
        <v>0</v>
      </c>
      <c r="M464" s="17"/>
      <c r="N464" s="17" t="s">
        <v>689</v>
      </c>
      <c r="O464" s="10" t="s">
        <v>698</v>
      </c>
      <c r="P464" s="10" t="s">
        <v>574</v>
      </c>
      <c r="Q464" s="12">
        <f>(J464*0.8+250)*1.25</f>
        <v>515.29999999999995</v>
      </c>
      <c r="R464" s="13">
        <f>J464*0.8*0.15/G464</f>
        <v>32.448</v>
      </c>
      <c r="S464" s="13">
        <f>J464*0.8*0.05/G464</f>
        <v>10.816000000000001</v>
      </c>
      <c r="T464" s="13">
        <f>J464*0.8*0.1/G464</f>
        <v>21.632000000000001</v>
      </c>
      <c r="U464" s="13">
        <f>J464*0.8*0.075/G464</f>
        <v>16.224</v>
      </c>
      <c r="V464" s="12">
        <f>(R464+65)*1.25+K464+M464*1.25</f>
        <v>121.81</v>
      </c>
      <c r="W464" s="12">
        <v>130</v>
      </c>
      <c r="X464" s="12">
        <f>(T464+52)*1.25+K464+M464*1.25</f>
        <v>92.04</v>
      </c>
      <c r="Y464" s="12">
        <f>(U464+41)*1.25+L464+M464*1.25</f>
        <v>71.53</v>
      </c>
      <c r="Z464" s="12">
        <f>(S464+30)*1.25+L464+M464*1.25</f>
        <v>51.02</v>
      </c>
      <c r="AA464" s="8"/>
      <c r="AB464" s="3" t="e">
        <f>#REF!*H464</f>
        <v>#REF!</v>
      </c>
    </row>
    <row r="465" spans="2:29" s="3" customFormat="1" ht="13" x14ac:dyDescent="0.3">
      <c r="B465" s="5" t="s">
        <v>684</v>
      </c>
      <c r="C465" s="5">
        <v>2</v>
      </c>
      <c r="D465" s="5"/>
      <c r="E465" s="5"/>
      <c r="F465" s="9">
        <f>C465+D465-E465</f>
        <v>2</v>
      </c>
      <c r="G465" s="10">
        <v>0.75</v>
      </c>
      <c r="H465" s="11">
        <v>219</v>
      </c>
      <c r="I465" s="17">
        <v>1.2</v>
      </c>
      <c r="J465" s="17">
        <f>H465*I465</f>
        <v>262.8</v>
      </c>
      <c r="K465" s="17"/>
      <c r="L465" s="17"/>
      <c r="M465" s="17"/>
      <c r="N465" s="17" t="s">
        <v>689</v>
      </c>
      <c r="O465" s="10" t="s">
        <v>702</v>
      </c>
      <c r="P465" s="10"/>
      <c r="Q465" s="12">
        <f>(J465*0.8+250)*1.25</f>
        <v>575.29999999999995</v>
      </c>
      <c r="R465" s="13">
        <f>J465*0.8*0.15/G465</f>
        <v>42.048000000000002</v>
      </c>
      <c r="S465" s="13">
        <f>J465*0.8*0.05/G465</f>
        <v>14.016</v>
      </c>
      <c r="T465" s="13">
        <f>J465*0.8*0.1/G465</f>
        <v>28.032</v>
      </c>
      <c r="U465" s="13">
        <f>J465*0.8*0.075/G465</f>
        <v>21.024000000000001</v>
      </c>
      <c r="V465" s="12">
        <f>(R465+65)*1.25+K465+M465*1.25</f>
        <v>133.81</v>
      </c>
      <c r="W465" s="12">
        <v>140</v>
      </c>
      <c r="X465" s="12">
        <f>(T465+52)*1.25+K465+M465*1.25</f>
        <v>100.03999999999999</v>
      </c>
      <c r="Y465" s="12">
        <f>(U465+41)*1.25+L465+M465*1.25</f>
        <v>77.53</v>
      </c>
      <c r="Z465" s="12">
        <f>(S465+30)*1.25+L465+M465*1.25</f>
        <v>55.019999999999996</v>
      </c>
      <c r="AB465" s="3" t="e">
        <f>#REF!*H465</f>
        <v>#REF!</v>
      </c>
    </row>
    <row r="466" spans="2:29" s="3" customFormat="1" hidden="1" x14ac:dyDescent="0.35">
      <c r="B466" s="5" t="s">
        <v>366</v>
      </c>
      <c r="C466" s="5"/>
      <c r="D466" s="5"/>
      <c r="E466" s="5"/>
      <c r="F466" s="9">
        <f>C466+D466-E466</f>
        <v>0</v>
      </c>
      <c r="G466" s="10">
        <v>0.75</v>
      </c>
      <c r="H466" s="11">
        <v>299</v>
      </c>
      <c r="I466" s="17">
        <v>1.2</v>
      </c>
      <c r="J466" s="17">
        <f>H466*I466</f>
        <v>358.8</v>
      </c>
      <c r="K466" s="17">
        <v>16</v>
      </c>
      <c r="L466" s="17">
        <v>8</v>
      </c>
      <c r="M466" s="17"/>
      <c r="N466" s="17"/>
      <c r="O466" s="10" t="s">
        <v>701</v>
      </c>
      <c r="P466" s="10"/>
      <c r="Q466" s="12">
        <f>(J466*0.8+250)*1.25</f>
        <v>671.3</v>
      </c>
      <c r="R466" s="13">
        <f>J466*0.8*0.15/G466</f>
        <v>57.408000000000008</v>
      </c>
      <c r="S466" s="13">
        <f>J466*0.8*0.05/G466</f>
        <v>19.136000000000003</v>
      </c>
      <c r="T466" s="13">
        <f>J466*0.8*0.1/G466</f>
        <v>38.272000000000006</v>
      </c>
      <c r="U466" s="13">
        <f>J466*0.8*0.075/G466</f>
        <v>28.704000000000004</v>
      </c>
      <c r="V466" s="12">
        <f>(R466+65)*1.25+K466+M466*1.25</f>
        <v>169.01000000000002</v>
      </c>
      <c r="W466" s="12"/>
      <c r="X466" s="12">
        <f>(T466+52)*1.25+K466+M466*1.25</f>
        <v>128.84</v>
      </c>
      <c r="Y466" s="12">
        <f>(U466+41)*1.25+L466+M466*1.25</f>
        <v>95.13000000000001</v>
      </c>
      <c r="Z466" s="12">
        <f>(S466+30)*1.25+L466+M466*1.25</f>
        <v>69.42</v>
      </c>
      <c r="AA466"/>
      <c r="AB466" s="3" t="e">
        <f>#REF!*H466</f>
        <v>#REF!</v>
      </c>
    </row>
    <row r="467" spans="2:29" s="3" customFormat="1" ht="13" x14ac:dyDescent="0.3">
      <c r="B467" s="6" t="s">
        <v>172</v>
      </c>
      <c r="C467" s="6">
        <v>4</v>
      </c>
      <c r="D467" s="6"/>
      <c r="E467" s="6"/>
      <c r="F467" s="9">
        <f>C467+D467-E467</f>
        <v>4</v>
      </c>
      <c r="G467" s="10">
        <v>0.75</v>
      </c>
      <c r="H467" s="11">
        <v>138</v>
      </c>
      <c r="I467" s="17">
        <v>1.1000000000000001</v>
      </c>
      <c r="J467" s="17">
        <f>H467*I467</f>
        <v>151.80000000000001</v>
      </c>
      <c r="K467" s="17"/>
      <c r="L467" s="17"/>
      <c r="M467" s="17"/>
      <c r="N467" s="17" t="s">
        <v>689</v>
      </c>
      <c r="O467" s="10" t="s">
        <v>702</v>
      </c>
      <c r="P467" s="10" t="s">
        <v>290</v>
      </c>
      <c r="Q467" s="12">
        <f>(J467*0.8+250)*1.25</f>
        <v>464.3</v>
      </c>
      <c r="R467" s="13">
        <f>J467*0.8*0.15/G467</f>
        <v>24.288</v>
      </c>
      <c r="S467" s="13">
        <f>J467*0.8*0.05/G467</f>
        <v>8.0960000000000019</v>
      </c>
      <c r="T467" s="13">
        <f>J467*0.8*0.1/G467</f>
        <v>16.192000000000004</v>
      </c>
      <c r="U467" s="13">
        <f>J467*0.8*0.075/G467</f>
        <v>12.144</v>
      </c>
      <c r="V467" s="12">
        <f>(R467+65)*1.25+K467+M467*1.25</f>
        <v>111.61</v>
      </c>
      <c r="W467" s="12">
        <v>120</v>
      </c>
      <c r="X467" s="12">
        <f>(T467+52)*1.25+K467+M467*1.25</f>
        <v>85.240000000000009</v>
      </c>
      <c r="Y467" s="12">
        <f>(U467+41)*1.25+L467+M467*1.25</f>
        <v>66.429999999999993</v>
      </c>
      <c r="Z467" s="12">
        <f>(S467+30)*1.25+L467+M467*1.25</f>
        <v>47.620000000000005</v>
      </c>
      <c r="AB467" s="27"/>
    </row>
    <row r="468" spans="2:29" s="3" customFormat="1" ht="13" x14ac:dyDescent="0.3">
      <c r="B468" s="5" t="s">
        <v>605</v>
      </c>
      <c r="C468" s="5">
        <v>3</v>
      </c>
      <c r="D468" s="5"/>
      <c r="E468" s="5">
        <v>2</v>
      </c>
      <c r="F468" s="9">
        <f>C468+D468-E468</f>
        <v>1</v>
      </c>
      <c r="G468" s="10">
        <v>0.75</v>
      </c>
      <c r="H468" s="11">
        <v>169</v>
      </c>
      <c r="I468" s="17">
        <v>1.2</v>
      </c>
      <c r="J468" s="17">
        <f>H468*I468</f>
        <v>202.79999999999998</v>
      </c>
      <c r="K468" s="17"/>
      <c r="L468" s="17"/>
      <c r="M468" s="17"/>
      <c r="N468" s="17" t="s">
        <v>689</v>
      </c>
      <c r="O468" s="10" t="s">
        <v>702</v>
      </c>
      <c r="P468" s="10" t="s">
        <v>629</v>
      </c>
      <c r="Q468" s="12">
        <f>(J468*0.8+250)*1.25</f>
        <v>515.29999999999995</v>
      </c>
      <c r="R468" s="13">
        <f>J468*0.8*0.15/G468</f>
        <v>32.448</v>
      </c>
      <c r="S468" s="13">
        <f>J468*0.8*0.05/G468</f>
        <v>10.816000000000001</v>
      </c>
      <c r="T468" s="13">
        <f>J468*0.8*0.1/G468</f>
        <v>21.632000000000001</v>
      </c>
      <c r="U468" s="13">
        <f>J468*0.8*0.075/G468</f>
        <v>16.224</v>
      </c>
      <c r="V468" s="12">
        <f>(R468+65)*1.25+K468+M468*1.25</f>
        <v>121.81</v>
      </c>
      <c r="W468" s="12">
        <v>130</v>
      </c>
      <c r="X468" s="12">
        <f>(T468+52)*1.25+K468+M468*1.25</f>
        <v>92.04</v>
      </c>
      <c r="Y468" s="12">
        <f>(U468+41)*1.25+L468+M468*1.25</f>
        <v>71.53</v>
      </c>
      <c r="Z468" s="12">
        <f>(S468+30)*1.25+L468+M468*1.25</f>
        <v>51.02</v>
      </c>
      <c r="AB468" s="3" t="e">
        <f>#REF!*H468</f>
        <v>#REF!</v>
      </c>
      <c r="AC468" s="3" t="s">
        <v>1</v>
      </c>
    </row>
    <row r="469" spans="2:29" s="3" customFormat="1" ht="13" x14ac:dyDescent="0.3">
      <c r="B469" s="5" t="s">
        <v>477</v>
      </c>
      <c r="C469" s="5">
        <v>1</v>
      </c>
      <c r="D469" s="5"/>
      <c r="E469" s="5"/>
      <c r="F469" s="9">
        <f>C469+D469-E469</f>
        <v>1</v>
      </c>
      <c r="G469" s="10">
        <v>0.75</v>
      </c>
      <c r="H469" s="11">
        <v>199</v>
      </c>
      <c r="I469" s="17">
        <v>1.2</v>
      </c>
      <c r="J469" s="17">
        <f>H469*I469</f>
        <v>238.79999999999998</v>
      </c>
      <c r="K469" s="17"/>
      <c r="L469" s="17"/>
      <c r="M469" s="17"/>
      <c r="N469" s="17" t="s">
        <v>689</v>
      </c>
      <c r="O469" s="10" t="s">
        <v>702</v>
      </c>
      <c r="P469" s="10" t="s">
        <v>496</v>
      </c>
      <c r="Q469" s="12">
        <f>(J469*0.8+250)*1.25</f>
        <v>551.29999999999995</v>
      </c>
      <c r="R469" s="13">
        <f>J469*0.8*0.15/G469</f>
        <v>38.207999999999998</v>
      </c>
      <c r="S469" s="13">
        <f>J469*0.8*0.05/G469</f>
        <v>12.735999999999999</v>
      </c>
      <c r="T469" s="13">
        <f>J469*0.8*0.1/G469</f>
        <v>25.471999999999998</v>
      </c>
      <c r="U469" s="13">
        <f>J469*0.8*0.075/G469</f>
        <v>19.103999999999999</v>
      </c>
      <c r="V469" s="12">
        <f>(R469+65)*1.25+K469+M469*1.25</f>
        <v>129.01</v>
      </c>
      <c r="W469" s="12">
        <v>130</v>
      </c>
      <c r="X469" s="12">
        <f>(T469+52)*1.25+K469+M469*1.25</f>
        <v>96.839999999999989</v>
      </c>
      <c r="Y469" s="12">
        <f>(U469+41)*1.25+L469+M469*1.25</f>
        <v>75.13</v>
      </c>
      <c r="Z469" s="12">
        <f>(S469+30)*1.25+L469+M469*1.25</f>
        <v>53.419999999999995</v>
      </c>
    </row>
    <row r="470" spans="2:29" s="3" customFormat="1" ht="13" x14ac:dyDescent="0.3">
      <c r="B470" s="6" t="s">
        <v>205</v>
      </c>
      <c r="C470" s="6">
        <v>1</v>
      </c>
      <c r="D470" s="6"/>
      <c r="E470" s="6"/>
      <c r="F470" s="9">
        <f>C470+D470-E470</f>
        <v>1</v>
      </c>
      <c r="G470" s="10">
        <v>0.75</v>
      </c>
      <c r="H470" s="11">
        <v>129</v>
      </c>
      <c r="I470" s="17">
        <v>1.1000000000000001</v>
      </c>
      <c r="J470" s="17">
        <f>H470*I470</f>
        <v>141.9</v>
      </c>
      <c r="K470" s="17">
        <v>0</v>
      </c>
      <c r="L470" s="17">
        <v>0</v>
      </c>
      <c r="M470" s="17"/>
      <c r="N470" s="17" t="s">
        <v>689</v>
      </c>
      <c r="O470" s="10" t="s">
        <v>702</v>
      </c>
      <c r="P470" s="10" t="s">
        <v>312</v>
      </c>
      <c r="Q470" s="12">
        <f>(J470*0.8+250)*1.25</f>
        <v>454.4</v>
      </c>
      <c r="R470" s="13">
        <f>J470*0.8*0.15/G470</f>
        <v>22.704000000000004</v>
      </c>
      <c r="S470" s="13">
        <f>J470*0.8*0.05/G470</f>
        <v>7.5680000000000014</v>
      </c>
      <c r="T470" s="13">
        <f>J470*0.8*0.1/G470</f>
        <v>15.136000000000003</v>
      </c>
      <c r="U470" s="13">
        <f>J470*0.8*0.075/G470</f>
        <v>11.352000000000002</v>
      </c>
      <c r="V470" s="12">
        <f>(R470+65)*1.25+K470+M470*1.25</f>
        <v>109.63000000000001</v>
      </c>
      <c r="W470" s="12">
        <v>120</v>
      </c>
      <c r="X470" s="12">
        <f>(T470+52)*1.25+K470+M470*1.25</f>
        <v>83.919999999999987</v>
      </c>
      <c r="Y470" s="12">
        <f>(U470+41)*1.25+L470+M470*1.25</f>
        <v>65.44</v>
      </c>
      <c r="Z470" s="12">
        <f>(S470+30)*1.25+L470+M470*1.25</f>
        <v>46.959999999999994</v>
      </c>
    </row>
    <row r="471" spans="2:29" s="3" customFormat="1" ht="13" x14ac:dyDescent="0.3">
      <c r="B471" s="5" t="s">
        <v>853</v>
      </c>
      <c r="C471" s="5"/>
      <c r="D471" s="5">
        <v>2</v>
      </c>
      <c r="E471" s="5">
        <v>1</v>
      </c>
      <c r="F471" s="9">
        <f>C471+D471-E471</f>
        <v>1</v>
      </c>
      <c r="G471" s="10">
        <v>0.75</v>
      </c>
      <c r="H471" s="11">
        <v>109</v>
      </c>
      <c r="I471" s="17">
        <v>1</v>
      </c>
      <c r="J471" s="17">
        <f>H471*I471</f>
        <v>109</v>
      </c>
      <c r="K471" s="17"/>
      <c r="L471" s="17"/>
      <c r="M471" s="17"/>
      <c r="N471" s="17" t="s">
        <v>875</v>
      </c>
      <c r="O471" s="10" t="s">
        <v>871</v>
      </c>
      <c r="P471" s="10"/>
      <c r="Q471" s="12">
        <f>(J471*0.8+250)*1.25</f>
        <v>421.5</v>
      </c>
      <c r="R471" s="13">
        <f>J471*0.8*0.15/G471</f>
        <v>17.440000000000001</v>
      </c>
      <c r="S471" s="13">
        <f>J471*0.8*0.05/G471</f>
        <v>5.8133333333333335</v>
      </c>
      <c r="T471" s="13">
        <f>J471*0.8*0.1/G471</f>
        <v>11.626666666666667</v>
      </c>
      <c r="U471" s="13">
        <f>J471*0.8*0.075/G471</f>
        <v>8.7200000000000006</v>
      </c>
      <c r="V471" s="12">
        <f>(R471+65)*1.25+K471+M471*1.25</f>
        <v>103.05</v>
      </c>
      <c r="W471" s="12">
        <v>110</v>
      </c>
      <c r="X471" s="12">
        <f>(T471+52)*1.25+K471+M471*1.25</f>
        <v>79.533333333333331</v>
      </c>
      <c r="Y471" s="12">
        <f>(U471+41)*1.25+L471+M471*1.25</f>
        <v>62.15</v>
      </c>
      <c r="Z471" s="12">
        <f>(S471+30)*1.25+L471+M471*1.25</f>
        <v>44.766666666666666</v>
      </c>
      <c r="AB471" s="3" t="e">
        <f>#REF!*H471</f>
        <v>#REF!</v>
      </c>
    </row>
    <row r="472" spans="2:29" s="3" customFormat="1" ht="13" x14ac:dyDescent="0.3">
      <c r="B472" s="5" t="s">
        <v>799</v>
      </c>
      <c r="C472" s="5"/>
      <c r="D472" s="5">
        <v>6</v>
      </c>
      <c r="E472" s="5">
        <v>2</v>
      </c>
      <c r="F472" s="9">
        <f>C472+D472-E472</f>
        <v>4</v>
      </c>
      <c r="G472" s="10">
        <v>0.75</v>
      </c>
      <c r="H472" s="11">
        <v>189</v>
      </c>
      <c r="I472" s="17">
        <v>1.2</v>
      </c>
      <c r="J472" s="17">
        <f>H472*I472</f>
        <v>226.79999999999998</v>
      </c>
      <c r="K472" s="17"/>
      <c r="L472" s="17"/>
      <c r="M472" s="17"/>
      <c r="N472" s="17" t="s">
        <v>875</v>
      </c>
      <c r="O472" s="10" t="s">
        <v>871</v>
      </c>
      <c r="P472" s="10"/>
      <c r="Q472" s="12">
        <f>(J472*0.8+250)*1.25</f>
        <v>539.29999999999995</v>
      </c>
      <c r="R472" s="13">
        <f>J472*0.8*0.15/G472</f>
        <v>36.287999999999997</v>
      </c>
      <c r="S472" s="13">
        <f>J472*0.8*0.05/G472</f>
        <v>12.096000000000002</v>
      </c>
      <c r="T472" s="13">
        <f>J472*0.8*0.1/G472</f>
        <v>24.192000000000004</v>
      </c>
      <c r="U472" s="13">
        <f>J472*0.8*0.075/G472</f>
        <v>18.143999999999998</v>
      </c>
      <c r="V472" s="12">
        <f>(R472+65)*1.25+K472+M472*1.25</f>
        <v>126.61</v>
      </c>
      <c r="W472" s="12">
        <v>130</v>
      </c>
      <c r="X472" s="12">
        <f>(T472+52)*1.25+K472+M472*1.25</f>
        <v>95.240000000000009</v>
      </c>
      <c r="Y472" s="12">
        <f>(U472+41)*1.25+L472+M472*1.25</f>
        <v>73.929999999999993</v>
      </c>
      <c r="Z472" s="12">
        <f>(S472+30)*1.25+L472+M472*1.25</f>
        <v>52.620000000000005</v>
      </c>
      <c r="AB472" s="3" t="e">
        <f>#REF!*H472</f>
        <v>#REF!</v>
      </c>
    </row>
    <row r="473" spans="2:29" s="3" customFormat="1" ht="13" x14ac:dyDescent="0.3">
      <c r="B473" s="5" t="s">
        <v>250</v>
      </c>
      <c r="C473" s="5">
        <v>1</v>
      </c>
      <c r="D473" s="5"/>
      <c r="E473" s="5"/>
      <c r="F473" s="9">
        <f>C473+D473-E473</f>
        <v>1</v>
      </c>
      <c r="G473" s="10">
        <v>0.75</v>
      </c>
      <c r="H473" s="11">
        <v>170</v>
      </c>
      <c r="I473" s="17">
        <v>1.1000000000000001</v>
      </c>
      <c r="J473" s="17">
        <f>H473*I473</f>
        <v>187.00000000000003</v>
      </c>
      <c r="K473" s="17"/>
      <c r="L473" s="17"/>
      <c r="M473" s="17"/>
      <c r="N473" s="17" t="s">
        <v>689</v>
      </c>
      <c r="O473" s="10" t="s">
        <v>702</v>
      </c>
      <c r="P473" s="10" t="s">
        <v>333</v>
      </c>
      <c r="Q473" s="12">
        <f>(J473*0.8+250)*1.25</f>
        <v>499.5</v>
      </c>
      <c r="R473" s="13">
        <f>J473*0.8*0.15/G473</f>
        <v>29.92</v>
      </c>
      <c r="S473" s="13">
        <f>J473*0.8*0.05/G473</f>
        <v>9.9733333333333345</v>
      </c>
      <c r="T473" s="13">
        <f>J473*0.8*0.1/G473</f>
        <v>19.946666666666669</v>
      </c>
      <c r="U473" s="13">
        <f>J473*0.8*0.075/G473</f>
        <v>14.96</v>
      </c>
      <c r="V473" s="12">
        <f>(R473+65)*1.25+K473+M473*1.25</f>
        <v>118.65</v>
      </c>
      <c r="W473" s="12">
        <v>120</v>
      </c>
      <c r="X473" s="12">
        <f>(T473+52)*1.25+K473+M473*1.25</f>
        <v>89.933333333333337</v>
      </c>
      <c r="Y473" s="12">
        <f>(U473+41)*1.25+L473+M473*1.25</f>
        <v>69.95</v>
      </c>
      <c r="Z473" s="12">
        <f>(S473+30)*1.25+L473+M473*1.25</f>
        <v>49.966666666666669</v>
      </c>
      <c r="AB473" s="3" t="e">
        <f>#REF!*H473</f>
        <v>#REF!</v>
      </c>
    </row>
    <row r="474" spans="2:29" s="3" customFormat="1" ht="13" x14ac:dyDescent="0.3">
      <c r="B474" s="5" t="s">
        <v>805</v>
      </c>
      <c r="C474" s="5"/>
      <c r="D474" s="5">
        <v>6</v>
      </c>
      <c r="E474" s="5"/>
      <c r="F474" s="9">
        <f>C474+D474-E474</f>
        <v>6</v>
      </c>
      <c r="G474" s="10">
        <v>0.75</v>
      </c>
      <c r="H474" s="11">
        <v>174</v>
      </c>
      <c r="I474" s="17">
        <v>1.2</v>
      </c>
      <c r="J474" s="17">
        <f>H474*I474</f>
        <v>208.79999999999998</v>
      </c>
      <c r="K474" s="17"/>
      <c r="L474" s="17"/>
      <c r="M474" s="17"/>
      <c r="N474" s="17" t="s">
        <v>875</v>
      </c>
      <c r="O474" s="10" t="s">
        <v>871</v>
      </c>
      <c r="P474" s="10"/>
      <c r="Q474" s="12">
        <f>(J474*0.8+250)*1.25</f>
        <v>521.29999999999995</v>
      </c>
      <c r="R474" s="13">
        <f>J474*0.8*0.15/G474</f>
        <v>33.407999999999994</v>
      </c>
      <c r="S474" s="13">
        <f>J474*0.8*0.05/G474</f>
        <v>11.136000000000001</v>
      </c>
      <c r="T474" s="13">
        <f>J474*0.8*0.1/G474</f>
        <v>22.272000000000002</v>
      </c>
      <c r="U474" s="13">
        <f>J474*0.8*0.075/G474</f>
        <v>16.703999999999997</v>
      </c>
      <c r="V474" s="12">
        <f>(R474+65)*1.25+K474+M474*1.25</f>
        <v>123.00999999999999</v>
      </c>
      <c r="W474" s="12">
        <v>140</v>
      </c>
      <c r="X474" s="12">
        <f>(T474+52)*1.25+K474+M474*1.25</f>
        <v>92.84</v>
      </c>
      <c r="Y474" s="12">
        <f>(U474+41)*1.25+L474+M474*1.25</f>
        <v>72.13</v>
      </c>
      <c r="Z474" s="12">
        <f>(S474+30)*1.25+L474+M474*1.25</f>
        <v>51.42</v>
      </c>
      <c r="AB474" s="3" t="e">
        <f>#REF!*H474</f>
        <v>#REF!</v>
      </c>
    </row>
    <row r="475" spans="2:29" s="3" customFormat="1" ht="13" hidden="1" x14ac:dyDescent="0.3">
      <c r="B475" s="5" t="s">
        <v>36</v>
      </c>
      <c r="C475" s="5"/>
      <c r="D475" s="5"/>
      <c r="E475" s="5"/>
      <c r="F475" s="9">
        <f>C475+D475-E475</f>
        <v>0</v>
      </c>
      <c r="G475" s="10">
        <v>0.75</v>
      </c>
      <c r="H475" s="11">
        <v>339</v>
      </c>
      <c r="I475" s="17">
        <v>1.2</v>
      </c>
      <c r="J475" s="17">
        <f>H475*I475</f>
        <v>406.8</v>
      </c>
      <c r="K475" s="17">
        <v>16</v>
      </c>
      <c r="L475" s="17">
        <v>8</v>
      </c>
      <c r="M475" s="17"/>
      <c r="N475" s="17"/>
      <c r="O475" s="10"/>
      <c r="P475" s="10"/>
      <c r="Q475" s="12">
        <f>(J475*0.8+250)*1.25</f>
        <v>719.30000000000007</v>
      </c>
      <c r="R475" s="13">
        <f>J475*0.8*0.15/G475</f>
        <v>65.088000000000008</v>
      </c>
      <c r="S475" s="13">
        <f>J475*0.8*0.05/G475</f>
        <v>21.696000000000002</v>
      </c>
      <c r="T475" s="13">
        <f>J475*0.8*0.1/G475</f>
        <v>43.392000000000003</v>
      </c>
      <c r="U475" s="13">
        <f>J475*0.8*0.075/G475</f>
        <v>32.544000000000004</v>
      </c>
      <c r="V475" s="12">
        <f>(R475+65)*1.25+K475+M475*1.25</f>
        <v>178.61</v>
      </c>
      <c r="W475" s="12"/>
      <c r="X475" s="12">
        <f>(T475+52)*1.25+K475+M475*1.25</f>
        <v>135.24</v>
      </c>
      <c r="Y475" s="12">
        <f>(U475+41)*1.25+L475+M475*1.25</f>
        <v>99.93</v>
      </c>
      <c r="Z475" s="12">
        <f>(S475+30)*1.25+L475+M475*1.25</f>
        <v>72.62</v>
      </c>
      <c r="AB475" s="3" t="e">
        <f>#REF!*H475</f>
        <v>#REF!</v>
      </c>
    </row>
    <row r="476" spans="2:29" s="3" customFormat="1" ht="13" x14ac:dyDescent="0.3">
      <c r="B476" s="5" t="s">
        <v>200</v>
      </c>
      <c r="C476" s="5">
        <v>1</v>
      </c>
      <c r="D476" s="5"/>
      <c r="E476" s="5"/>
      <c r="F476" s="9">
        <f>C476+D476-E476</f>
        <v>1</v>
      </c>
      <c r="G476" s="10">
        <v>0.375</v>
      </c>
      <c r="H476" s="11">
        <v>59</v>
      </c>
      <c r="I476" s="17">
        <v>1.2</v>
      </c>
      <c r="J476" s="17">
        <f>H476*I476</f>
        <v>70.8</v>
      </c>
      <c r="K476" s="17">
        <v>16</v>
      </c>
      <c r="L476" s="17">
        <v>8</v>
      </c>
      <c r="M476" s="17"/>
      <c r="N476" s="17" t="s">
        <v>689</v>
      </c>
      <c r="O476" s="10" t="s">
        <v>702</v>
      </c>
      <c r="P476" s="10" t="s">
        <v>510</v>
      </c>
      <c r="Q476" s="12">
        <f>(J476*0.8+250)*1.25</f>
        <v>383.29999999999995</v>
      </c>
      <c r="R476" s="13">
        <f>J476*0.8*0.15/G476</f>
        <v>22.656000000000002</v>
      </c>
      <c r="S476" s="13">
        <f>J476*0.8*0.05/G476</f>
        <v>7.5520000000000005</v>
      </c>
      <c r="T476" s="13">
        <f>J476*0.8*0.1/G476</f>
        <v>15.104000000000001</v>
      </c>
      <c r="U476" s="13">
        <f>J476*0.8*0.075/G476</f>
        <v>11.328000000000001</v>
      </c>
      <c r="V476" s="12">
        <f>(R476+65)*1.25+K476+M476*1.25</f>
        <v>125.57000000000001</v>
      </c>
      <c r="W476" s="12">
        <v>130</v>
      </c>
      <c r="X476" s="12">
        <f>(T476+52)*1.25+K476+M476*1.25</f>
        <v>99.88</v>
      </c>
      <c r="Y476" s="12">
        <f>(U476+41)*1.25+L476+M476*1.25</f>
        <v>73.41</v>
      </c>
      <c r="Z476" s="12">
        <f>(S476+30)*1.25+L476+M476*1.25</f>
        <v>54.94</v>
      </c>
      <c r="AB476" s="3" t="e">
        <f>#REF!*H476</f>
        <v>#REF!</v>
      </c>
    </row>
    <row r="477" spans="2:29" s="3" customFormat="1" ht="13" x14ac:dyDescent="0.3">
      <c r="B477" s="5" t="s">
        <v>714</v>
      </c>
      <c r="C477" s="5"/>
      <c r="D477" s="5">
        <v>2</v>
      </c>
      <c r="E477" s="5">
        <v>1</v>
      </c>
      <c r="F477" s="9">
        <f>C477+D477-E477</f>
        <v>1</v>
      </c>
      <c r="G477" s="10">
        <v>0.75</v>
      </c>
      <c r="H477" s="11">
        <v>199</v>
      </c>
      <c r="I477" s="17">
        <v>1.2</v>
      </c>
      <c r="J477" s="17">
        <f>H477*I477</f>
        <v>238.79999999999998</v>
      </c>
      <c r="K477" s="17"/>
      <c r="L477" s="17"/>
      <c r="M477" s="17"/>
      <c r="N477" s="17" t="s">
        <v>689</v>
      </c>
      <c r="O477" s="10" t="s">
        <v>702</v>
      </c>
      <c r="P477" s="10" t="s">
        <v>772</v>
      </c>
      <c r="Q477" s="12">
        <f>(J477*0.8+250)*1.25</f>
        <v>551.29999999999995</v>
      </c>
      <c r="R477" s="13">
        <f>J477*0.8*0.15/G477</f>
        <v>38.207999999999998</v>
      </c>
      <c r="S477" s="13">
        <f>J477*0.8*0.05/G477</f>
        <v>12.735999999999999</v>
      </c>
      <c r="T477" s="13">
        <f>J477*0.8*0.1/G477</f>
        <v>25.471999999999998</v>
      </c>
      <c r="U477" s="13">
        <f>J477*0.8*0.075/G477</f>
        <v>19.103999999999999</v>
      </c>
      <c r="V477" s="12">
        <f>(R477+65)*1.25+K477+M477*1.25</f>
        <v>129.01</v>
      </c>
      <c r="W477" s="12">
        <v>140</v>
      </c>
      <c r="X477" s="12">
        <f>(T477+52)*1.25+K477+M477*1.25</f>
        <v>96.839999999999989</v>
      </c>
      <c r="Y477" s="12">
        <f>(U477+41)*1.25+L477+M477*1.25</f>
        <v>75.13</v>
      </c>
      <c r="Z477" s="12">
        <f>(S477+30)*1.25+L477+M477*1.25</f>
        <v>53.419999999999995</v>
      </c>
      <c r="AB477" s="3" t="e">
        <f>#REF!*H477</f>
        <v>#REF!</v>
      </c>
    </row>
    <row r="478" spans="2:29" s="3" customFormat="1" x14ac:dyDescent="0.35">
      <c r="B478" s="6" t="s">
        <v>177</v>
      </c>
      <c r="C478" s="6">
        <v>2</v>
      </c>
      <c r="D478" s="6"/>
      <c r="E478" s="6"/>
      <c r="F478" s="9">
        <f>C478+D478-E478</f>
        <v>2</v>
      </c>
      <c r="G478" s="10">
        <v>0.375</v>
      </c>
      <c r="H478" s="11">
        <v>99</v>
      </c>
      <c r="I478" s="17">
        <v>1.1000000000000001</v>
      </c>
      <c r="J478" s="17">
        <f>H478*I478</f>
        <v>108.9</v>
      </c>
      <c r="K478" s="17"/>
      <c r="L478" s="17"/>
      <c r="M478" s="17"/>
      <c r="N478" s="17" t="s">
        <v>689</v>
      </c>
      <c r="O478" s="10" t="s">
        <v>702</v>
      </c>
      <c r="P478" s="10" t="s">
        <v>374</v>
      </c>
      <c r="Q478" s="12">
        <f>(J478*0.8+250)*1.25</f>
        <v>421.4</v>
      </c>
      <c r="R478" s="13">
        <f>J478*0.8*0.15/G478</f>
        <v>34.847999999999999</v>
      </c>
      <c r="S478" s="13">
        <f>J478*0.8*0.05/G478</f>
        <v>11.616000000000001</v>
      </c>
      <c r="T478" s="13">
        <f>J478*0.8*0.1/G478</f>
        <v>23.232000000000003</v>
      </c>
      <c r="U478" s="13">
        <f>J478*0.8*0.075/G478</f>
        <v>17.423999999999999</v>
      </c>
      <c r="V478" s="12">
        <f>(R478+65)*1.25+K478+M478*1.25</f>
        <v>124.81</v>
      </c>
      <c r="W478" s="12">
        <v>130</v>
      </c>
      <c r="X478" s="12">
        <f>(T478+52)*1.25+K478+M478*1.25</f>
        <v>94.039999999999992</v>
      </c>
      <c r="Y478" s="12">
        <f>(U478+41)*1.25+L478+M478*1.25</f>
        <v>73.03</v>
      </c>
      <c r="Z478" s="12">
        <f>(S478+30)*1.25+L478+M478*1.25</f>
        <v>52.019999999999996</v>
      </c>
      <c r="AA478"/>
      <c r="AB478" s="3" t="e">
        <f>#REF!*H478</f>
        <v>#REF!</v>
      </c>
    </row>
    <row r="479" spans="2:29" s="3" customFormat="1" x14ac:dyDescent="0.35">
      <c r="B479" s="6" t="s">
        <v>176</v>
      </c>
      <c r="C479" s="6">
        <v>1</v>
      </c>
      <c r="D479" s="6"/>
      <c r="E479" s="6"/>
      <c r="F479" s="9">
        <f>C479+D479-E479</f>
        <v>1</v>
      </c>
      <c r="G479" s="10">
        <v>0.75</v>
      </c>
      <c r="H479" s="11">
        <v>199</v>
      </c>
      <c r="I479" s="17">
        <v>1.1000000000000001</v>
      </c>
      <c r="J479" s="17">
        <f>H479*I479</f>
        <v>218.9</v>
      </c>
      <c r="K479" s="17"/>
      <c r="L479" s="17"/>
      <c r="M479" s="17"/>
      <c r="N479" s="17" t="s">
        <v>689</v>
      </c>
      <c r="O479" s="10" t="s">
        <v>702</v>
      </c>
      <c r="P479" s="10" t="s">
        <v>378</v>
      </c>
      <c r="Q479" s="12">
        <f>(J479*0.8+250)*1.25</f>
        <v>531.4</v>
      </c>
      <c r="R479" s="13">
        <f>J479*0.8*0.15/G479</f>
        <v>35.024000000000001</v>
      </c>
      <c r="S479" s="13">
        <f>J479*0.8*0.05/G479</f>
        <v>11.674666666666667</v>
      </c>
      <c r="T479" s="13">
        <f>J479*0.8*0.1/G479</f>
        <v>23.349333333333334</v>
      </c>
      <c r="U479" s="13">
        <f>J479*0.8*0.075/G479</f>
        <v>17.512</v>
      </c>
      <c r="V479" s="12">
        <f>(R479+65)*1.25+K479+M479*1.25</f>
        <v>125.03</v>
      </c>
      <c r="W479" s="12">
        <v>130</v>
      </c>
      <c r="X479" s="12">
        <f>(T479+52)*1.25+K479+M479*1.25</f>
        <v>94.186666666666667</v>
      </c>
      <c r="Y479" s="12">
        <f>(U479+41)*1.25+L479+M479*1.25</f>
        <v>73.14</v>
      </c>
      <c r="Z479" s="12">
        <f>(S479+30)*1.25+L479+M479*1.25</f>
        <v>52.093333333333334</v>
      </c>
      <c r="AA479"/>
      <c r="AB479" s="3" t="e">
        <f>#REF!*H479</f>
        <v>#REF!</v>
      </c>
    </row>
    <row r="480" spans="2:29" s="3" customFormat="1" x14ac:dyDescent="0.35">
      <c r="B480" s="6" t="s">
        <v>548</v>
      </c>
      <c r="C480" s="6">
        <v>1</v>
      </c>
      <c r="D480" s="6"/>
      <c r="E480" s="6"/>
      <c r="F480" s="9">
        <f>C480+D480-E480</f>
        <v>1</v>
      </c>
      <c r="G480" s="10">
        <v>0.75</v>
      </c>
      <c r="H480" s="11">
        <v>359</v>
      </c>
      <c r="I480" s="17">
        <v>1.2</v>
      </c>
      <c r="J480" s="17">
        <f>H480*I480</f>
        <v>430.8</v>
      </c>
      <c r="K480" s="17">
        <v>16</v>
      </c>
      <c r="L480" s="17">
        <v>8</v>
      </c>
      <c r="M480" s="17"/>
      <c r="N480" s="17" t="s">
        <v>689</v>
      </c>
      <c r="O480" s="10" t="s">
        <v>702</v>
      </c>
      <c r="P480" s="10" t="s">
        <v>549</v>
      </c>
      <c r="Q480" s="12">
        <f>(J480*0.8+250)*1.25</f>
        <v>743.30000000000018</v>
      </c>
      <c r="R480" s="13">
        <f>J480*0.8*0.15/G480</f>
        <v>68.928000000000011</v>
      </c>
      <c r="S480" s="13">
        <f>J480*0.8*0.05/G480</f>
        <v>22.976000000000003</v>
      </c>
      <c r="T480" s="13">
        <f>J480*0.8*0.1/G480</f>
        <v>45.952000000000005</v>
      </c>
      <c r="U480" s="13">
        <f>J480*0.8*0.075/G480</f>
        <v>34.464000000000006</v>
      </c>
      <c r="V480" s="12">
        <f>(R480+65)*1.25+K480+M480*1.25</f>
        <v>183.41</v>
      </c>
      <c r="W480" s="12">
        <v>200</v>
      </c>
      <c r="X480" s="12">
        <f>(T480+52)*1.25+K480+M480*1.25</f>
        <v>138.44</v>
      </c>
      <c r="Y480" s="12">
        <f>(U480+41)*1.25+L480+M480*1.25</f>
        <v>102.33</v>
      </c>
      <c r="Z480" s="12">
        <f>(S480+30)*1.25+L480+M480*1.25</f>
        <v>74.22</v>
      </c>
      <c r="AA480"/>
      <c r="AB480" s="3" t="e">
        <f>#REF!*H480</f>
        <v>#REF!</v>
      </c>
    </row>
    <row r="481" spans="2:28" s="3" customFormat="1" ht="13" hidden="1" x14ac:dyDescent="0.3">
      <c r="B481" s="6" t="s">
        <v>148</v>
      </c>
      <c r="C481" s="6"/>
      <c r="D481" s="6"/>
      <c r="E481" s="6"/>
      <c r="F481" s="9">
        <f>C481+D481-E481</f>
        <v>0</v>
      </c>
      <c r="G481" s="10">
        <v>0.75</v>
      </c>
      <c r="H481" s="11">
        <v>129</v>
      </c>
      <c r="I481" s="17">
        <v>1.2</v>
      </c>
      <c r="J481" s="17">
        <f>H481*I481</f>
        <v>154.79999999999998</v>
      </c>
      <c r="K481" s="17"/>
      <c r="L481" s="17"/>
      <c r="M481" s="17"/>
      <c r="N481" s="17"/>
      <c r="O481" s="10"/>
      <c r="P481" s="10"/>
      <c r="Q481" s="12">
        <f>(J481*0.8+250)*1.25</f>
        <v>467.29999999999995</v>
      </c>
      <c r="R481" s="13">
        <f>J481*0.8*0.15/G481</f>
        <v>24.767999999999997</v>
      </c>
      <c r="S481" s="13">
        <f>J481*0.8*0.05/G481</f>
        <v>8.2560000000000002</v>
      </c>
      <c r="T481" s="13">
        <f>J481*0.8*0.1/G481</f>
        <v>16.512</v>
      </c>
      <c r="U481" s="13">
        <f>J481*0.8*0.075/G481</f>
        <v>12.383999999999999</v>
      </c>
      <c r="V481" s="12">
        <f>(R481+65)*1.25+K481+M481*1.25</f>
        <v>112.21000000000001</v>
      </c>
      <c r="W481" s="12"/>
      <c r="X481" s="12">
        <f>(T481+52)*1.25+K481+M481*1.25</f>
        <v>85.64</v>
      </c>
      <c r="Y481" s="12">
        <f>(U481+41)*1.25+L481+M481*1.25</f>
        <v>66.73</v>
      </c>
      <c r="Z481" s="12">
        <f>(S481+30)*1.25+L481+M481*1.25</f>
        <v>47.82</v>
      </c>
      <c r="AB481" s="3" t="e">
        <f>#REF!*H481</f>
        <v>#REF!</v>
      </c>
    </row>
    <row r="482" spans="2:28" s="3" customFormat="1" ht="13" x14ac:dyDescent="0.3">
      <c r="B482" s="5" t="s">
        <v>135</v>
      </c>
      <c r="C482" s="5">
        <v>1</v>
      </c>
      <c r="D482" s="5"/>
      <c r="E482" s="5"/>
      <c r="F482" s="9">
        <f>C482+D482-E482</f>
        <v>1</v>
      </c>
      <c r="G482" s="10">
        <v>0.75</v>
      </c>
      <c r="H482" s="11">
        <v>179</v>
      </c>
      <c r="I482" s="17">
        <v>1.2</v>
      </c>
      <c r="J482" s="17">
        <f>H482*I482</f>
        <v>214.79999999999998</v>
      </c>
      <c r="K482" s="17">
        <v>16</v>
      </c>
      <c r="L482" s="17">
        <v>8</v>
      </c>
      <c r="M482" s="17"/>
      <c r="N482" s="17" t="s">
        <v>689</v>
      </c>
      <c r="O482" s="10" t="s">
        <v>702</v>
      </c>
      <c r="P482" s="10" t="s">
        <v>413</v>
      </c>
      <c r="Q482" s="12">
        <f>(J482*0.8+250)*1.25</f>
        <v>527.30000000000007</v>
      </c>
      <c r="R482" s="13">
        <f>J482*0.8*0.15/G482</f>
        <v>34.368000000000002</v>
      </c>
      <c r="S482" s="13">
        <f>J482*0.8*0.05/G482</f>
        <v>11.456000000000001</v>
      </c>
      <c r="T482" s="13">
        <f>J482*0.8*0.1/G482</f>
        <v>22.912000000000003</v>
      </c>
      <c r="U482" s="13">
        <f>J482*0.8*0.075/G482</f>
        <v>17.184000000000001</v>
      </c>
      <c r="V482" s="12">
        <f>(R482+65)*1.25+K482+M482*1.25</f>
        <v>140.20999999999998</v>
      </c>
      <c r="W482" s="12">
        <v>160</v>
      </c>
      <c r="X482" s="12">
        <f>(T482+52)*1.25+K482+M482*1.25</f>
        <v>109.64000000000001</v>
      </c>
      <c r="Y482" s="12">
        <f>(U482+41)*1.25+L482+M482*1.25</f>
        <v>80.72999999999999</v>
      </c>
      <c r="Z482" s="12">
        <f>(S482+30)*1.25+L482+M482*1.25</f>
        <v>59.820000000000007</v>
      </c>
      <c r="AB482" s="3" t="e">
        <f>#REF!*H482</f>
        <v>#REF!</v>
      </c>
    </row>
    <row r="483" spans="2:28" s="3" customFormat="1" ht="13" hidden="1" x14ac:dyDescent="0.3">
      <c r="B483" s="5" t="s">
        <v>235</v>
      </c>
      <c r="C483" s="5"/>
      <c r="D483" s="5"/>
      <c r="E483" s="5"/>
      <c r="F483" s="9">
        <f>C483+D483-E483</f>
        <v>0</v>
      </c>
      <c r="G483" s="10">
        <v>0.75</v>
      </c>
      <c r="H483" s="11">
        <v>179</v>
      </c>
      <c r="I483" s="17">
        <v>1.1000000000000001</v>
      </c>
      <c r="J483" s="17">
        <f>H483*I483</f>
        <v>196.9</v>
      </c>
      <c r="K483" s="17"/>
      <c r="L483" s="17"/>
      <c r="M483" s="17"/>
      <c r="N483" s="17"/>
      <c r="O483" s="10"/>
      <c r="P483" s="10"/>
      <c r="Q483" s="12">
        <f>(J483*0.8+250)*1.25</f>
        <v>509.4</v>
      </c>
      <c r="R483" s="13">
        <f>J483*0.8*0.15/G483</f>
        <v>31.504000000000001</v>
      </c>
      <c r="S483" s="13">
        <f>J483*0.8*0.05/G483</f>
        <v>10.501333333333335</v>
      </c>
      <c r="T483" s="13">
        <f>J483*0.8*0.1/G483</f>
        <v>21.00266666666667</v>
      </c>
      <c r="U483" s="13">
        <f>J483*0.8*0.075/G483</f>
        <v>15.752000000000001</v>
      </c>
      <c r="V483" s="12">
        <f>(R483+65)*1.25+K483+M483*1.25</f>
        <v>120.63000000000001</v>
      </c>
      <c r="W483" s="12"/>
      <c r="X483" s="12">
        <f>(T483+52)*1.25+K483+M483*1.25</f>
        <v>91.25333333333333</v>
      </c>
      <c r="Y483" s="12">
        <f>(U483+41)*1.25+L483+M483*1.25</f>
        <v>70.94</v>
      </c>
      <c r="Z483" s="12">
        <f>(S483+30)*1.25+L483+M483*1.25</f>
        <v>50.626666666666665</v>
      </c>
      <c r="AB483" s="3" t="e">
        <f>#REF!*H483</f>
        <v>#REF!</v>
      </c>
    </row>
    <row r="484" spans="2:28" s="3" customFormat="1" ht="13" x14ac:dyDescent="0.3">
      <c r="B484" s="6" t="s">
        <v>795</v>
      </c>
      <c r="C484" s="6"/>
      <c r="D484" s="6">
        <v>2</v>
      </c>
      <c r="E484" s="6">
        <v>2</v>
      </c>
      <c r="F484" s="9">
        <f>C484+D484-E484</f>
        <v>0</v>
      </c>
      <c r="G484" s="10">
        <v>0.75</v>
      </c>
      <c r="H484" s="11">
        <v>199</v>
      </c>
      <c r="I484" s="17">
        <v>1.2</v>
      </c>
      <c r="J484" s="17">
        <f>H484*I484</f>
        <v>238.79999999999998</v>
      </c>
      <c r="K484" s="17"/>
      <c r="L484" s="17"/>
      <c r="M484" s="17"/>
      <c r="N484" s="17" t="s">
        <v>875</v>
      </c>
      <c r="O484" s="10" t="s">
        <v>871</v>
      </c>
      <c r="P484" s="10"/>
      <c r="Q484" s="12">
        <f>(J484*0.8+250)*1.25</f>
        <v>551.29999999999995</v>
      </c>
      <c r="R484" s="13">
        <f>J484*0.8*0.15/G484</f>
        <v>38.207999999999998</v>
      </c>
      <c r="S484" s="13">
        <f>J484*0.8*0.05/G484</f>
        <v>12.735999999999999</v>
      </c>
      <c r="T484" s="13">
        <f>J484*0.8*0.1/G484</f>
        <v>25.471999999999998</v>
      </c>
      <c r="U484" s="13">
        <f>J484*0.8*0.075/G484</f>
        <v>19.103999999999999</v>
      </c>
      <c r="V484" s="12">
        <f>(R484+65)*1.25+K484+M484*1.25</f>
        <v>129.01</v>
      </c>
      <c r="W484" s="12">
        <v>140</v>
      </c>
      <c r="X484" s="12">
        <f>(T484+52)*1.25+K484+M484*1.25</f>
        <v>96.839999999999989</v>
      </c>
      <c r="Y484" s="12">
        <f>(U484+41)*1.25+L484+M484*1.25</f>
        <v>75.13</v>
      </c>
      <c r="Z484" s="12">
        <f>(S484+30)*1.25+L484+M484*1.25</f>
        <v>53.419999999999995</v>
      </c>
      <c r="AB484" s="3" t="e">
        <f>#REF!*H484</f>
        <v>#REF!</v>
      </c>
    </row>
    <row r="485" spans="2:28" s="3" customFormat="1" ht="13" x14ac:dyDescent="0.3">
      <c r="B485" s="5" t="s">
        <v>87</v>
      </c>
      <c r="C485" s="5">
        <v>2</v>
      </c>
      <c r="D485" s="5"/>
      <c r="E485" s="5"/>
      <c r="F485" s="9">
        <f>C485+D485-E485</f>
        <v>2</v>
      </c>
      <c r="G485" s="10">
        <v>0.75</v>
      </c>
      <c r="H485" s="11">
        <v>79</v>
      </c>
      <c r="I485" s="17">
        <v>1</v>
      </c>
      <c r="J485" s="17">
        <f>H485*I485</f>
        <v>79</v>
      </c>
      <c r="K485" s="17"/>
      <c r="L485" s="17"/>
      <c r="M485" s="17"/>
      <c r="N485" s="17" t="s">
        <v>689</v>
      </c>
      <c r="O485" s="10" t="s">
        <v>702</v>
      </c>
      <c r="P485" s="10" t="s">
        <v>423</v>
      </c>
      <c r="Q485" s="12">
        <f>(J485*0.8+250)*1.25</f>
        <v>391.5</v>
      </c>
      <c r="R485" s="13">
        <f>J485*0.8*0.15/G485</f>
        <v>12.64</v>
      </c>
      <c r="S485" s="13">
        <f>J485*0.8*0.05/G485</f>
        <v>4.2133333333333338</v>
      </c>
      <c r="T485" s="13">
        <f>J485*0.8*0.1/G485</f>
        <v>8.4266666666666676</v>
      </c>
      <c r="U485" s="13">
        <f>J485*0.8*0.075/G485</f>
        <v>6.32</v>
      </c>
      <c r="V485" s="12">
        <f>(R485+65)*1.25+K485+M485*1.25</f>
        <v>97.05</v>
      </c>
      <c r="W485" s="12">
        <v>100</v>
      </c>
      <c r="X485" s="12">
        <f>(T485+52)*1.25+K485+M485*1.25</f>
        <v>75.533333333333331</v>
      </c>
      <c r="Y485" s="12">
        <f>(U485+41)*1.25+L485+M485*1.25</f>
        <v>59.15</v>
      </c>
      <c r="Z485" s="12">
        <f>(S485+30)*1.25+L485+M485*1.25</f>
        <v>42.766666666666666</v>
      </c>
      <c r="AB485" s="3" t="e">
        <f>#REF!*H485</f>
        <v>#REF!</v>
      </c>
    </row>
    <row r="486" spans="2:28" s="3" customFormat="1" ht="13" x14ac:dyDescent="0.3">
      <c r="B486" s="5" t="s">
        <v>221</v>
      </c>
      <c r="C486" s="5"/>
      <c r="D486" s="5"/>
      <c r="E486" s="5"/>
      <c r="F486" s="9">
        <f>C486+D486-E486</f>
        <v>0</v>
      </c>
      <c r="G486" s="10">
        <v>0.75</v>
      </c>
      <c r="H486" s="11">
        <v>135</v>
      </c>
      <c r="I486" s="17">
        <v>1</v>
      </c>
      <c r="J486" s="17">
        <f>H486*I486</f>
        <v>135</v>
      </c>
      <c r="K486" s="17"/>
      <c r="L486" s="17"/>
      <c r="M486" s="17"/>
      <c r="N486" s="17" t="s">
        <v>689</v>
      </c>
      <c r="O486" s="10" t="s">
        <v>702</v>
      </c>
      <c r="P486" s="10" t="s">
        <v>436</v>
      </c>
      <c r="Q486" s="12">
        <f>(J486*0.8+250)*1.25</f>
        <v>447.5</v>
      </c>
      <c r="R486" s="13">
        <f>J486*0.8*0.15/G486</f>
        <v>21.599999999999998</v>
      </c>
      <c r="S486" s="13">
        <f>J486*0.8*0.05/G486</f>
        <v>7.2</v>
      </c>
      <c r="T486" s="13">
        <f>J486*0.8*0.1/G486</f>
        <v>14.4</v>
      </c>
      <c r="U486" s="13">
        <f>J486*0.8*0.075/G486</f>
        <v>10.799999999999999</v>
      </c>
      <c r="V486" s="12">
        <f>(R486+65)*1.25+K486+M486*1.25</f>
        <v>108.25</v>
      </c>
      <c r="W486" s="12">
        <v>110</v>
      </c>
      <c r="X486" s="12">
        <f>(T486+52)*1.25+K486+M486*1.25</f>
        <v>83</v>
      </c>
      <c r="Y486" s="12">
        <f>(U486+41)*1.25+L486+M486*1.25</f>
        <v>64.75</v>
      </c>
      <c r="Z486" s="12">
        <f>(S486+30)*1.25+L486+M486*1.25</f>
        <v>46.5</v>
      </c>
      <c r="AB486" s="3" t="e">
        <f>#REF!*H486</f>
        <v>#REF!</v>
      </c>
    </row>
    <row r="487" spans="2:28" s="3" customFormat="1" ht="13" x14ac:dyDescent="0.3">
      <c r="B487" s="5" t="s">
        <v>8</v>
      </c>
      <c r="C487" s="5">
        <v>6</v>
      </c>
      <c r="D487" s="5">
        <v>18</v>
      </c>
      <c r="E487" s="5">
        <v>7</v>
      </c>
      <c r="F487" s="9">
        <f>C487+D487-E487</f>
        <v>17</v>
      </c>
      <c r="G487" s="10">
        <v>0.75</v>
      </c>
      <c r="H487" s="11">
        <v>149</v>
      </c>
      <c r="I487" s="17">
        <v>1.1000000000000001</v>
      </c>
      <c r="J487" s="17">
        <f>H487*I487</f>
        <v>163.9</v>
      </c>
      <c r="K487" s="17"/>
      <c r="L487" s="17"/>
      <c r="M487" s="17"/>
      <c r="N487" s="17" t="s">
        <v>689</v>
      </c>
      <c r="O487" s="10" t="s">
        <v>702</v>
      </c>
      <c r="P487" s="10" t="s">
        <v>437</v>
      </c>
      <c r="Q487" s="12">
        <f>(J487*0.8+250)*1.25</f>
        <v>476.4</v>
      </c>
      <c r="R487" s="13">
        <f>J487*0.8*0.15/G487</f>
        <v>26.224</v>
      </c>
      <c r="S487" s="13">
        <f>J487*0.8*0.05/G487</f>
        <v>8.7413333333333352</v>
      </c>
      <c r="T487" s="13">
        <f>J487*0.8*0.1/G487</f>
        <v>17.48266666666667</v>
      </c>
      <c r="U487" s="13">
        <f>J487*0.8*0.075/G487</f>
        <v>13.112</v>
      </c>
      <c r="V487" s="12">
        <f>(R487+65)*1.25+K487+M487*1.25</f>
        <v>114.03</v>
      </c>
      <c r="W487" s="12">
        <v>120</v>
      </c>
      <c r="X487" s="12">
        <f>(T487+52)*1.25+K487+M487*1.25</f>
        <v>86.853333333333339</v>
      </c>
      <c r="Y487" s="12">
        <f>(U487+41)*1.25+L487+M487*1.25</f>
        <v>67.64</v>
      </c>
      <c r="Z487" s="12">
        <f>(S487+30)*1.25+L487+M487*1.25</f>
        <v>48.426666666666669</v>
      </c>
      <c r="AB487" s="3" t="e">
        <f>#REF!*H487</f>
        <v>#REF!</v>
      </c>
    </row>
    <row r="488" spans="2:28" s="3" customFormat="1" ht="13" x14ac:dyDescent="0.3">
      <c r="B488" s="5" t="s">
        <v>244</v>
      </c>
      <c r="C488" s="5">
        <v>3</v>
      </c>
      <c r="D488" s="5"/>
      <c r="E488" s="5"/>
      <c r="F488" s="9">
        <f>C488+D488-E488</f>
        <v>3</v>
      </c>
      <c r="G488" s="10">
        <v>0.75</v>
      </c>
      <c r="H488" s="11">
        <v>395</v>
      </c>
      <c r="I488" s="17">
        <v>1.1000000000000001</v>
      </c>
      <c r="J488" s="17">
        <f>H488*I488</f>
        <v>434.50000000000006</v>
      </c>
      <c r="K488" s="17">
        <v>16</v>
      </c>
      <c r="L488" s="17">
        <v>8</v>
      </c>
      <c r="M488" s="17"/>
      <c r="N488" s="17" t="s">
        <v>689</v>
      </c>
      <c r="O488" s="10" t="s">
        <v>701</v>
      </c>
      <c r="P488" s="10" t="s">
        <v>326</v>
      </c>
      <c r="Q488" s="12">
        <f>(J488*0.8+250)*1.25</f>
        <v>747.00000000000023</v>
      </c>
      <c r="R488" s="13">
        <f>J488*0.8*0.15/G488</f>
        <v>69.52000000000001</v>
      </c>
      <c r="S488" s="13">
        <f>J488*0.8*0.05/G488</f>
        <v>23.173333333333343</v>
      </c>
      <c r="T488" s="13">
        <f>J488*0.8*0.1/G488</f>
        <v>46.346666666666685</v>
      </c>
      <c r="U488" s="13">
        <f>J488*0.8*0.075/G488</f>
        <v>34.760000000000005</v>
      </c>
      <c r="V488" s="12">
        <f>(R488+65)*1.25+K488+M488*1.25</f>
        <v>184.15</v>
      </c>
      <c r="W488" s="12">
        <v>200</v>
      </c>
      <c r="X488" s="12">
        <f>(T488+52)*1.25+K488+M488*1.25</f>
        <v>138.93333333333337</v>
      </c>
      <c r="Y488" s="12">
        <f>(U488+41)*1.25+L488+M488*1.25</f>
        <v>102.7</v>
      </c>
      <c r="Z488" s="12">
        <f>(S488+30)*1.25+L488+M488*1.25</f>
        <v>74.466666666666683</v>
      </c>
      <c r="AB488" s="3" t="e">
        <f>#REF!*H488</f>
        <v>#REF!</v>
      </c>
    </row>
    <row r="489" spans="2:28" s="3" customFormat="1" ht="13" x14ac:dyDescent="0.3">
      <c r="B489" s="5" t="s">
        <v>555</v>
      </c>
      <c r="C489" s="5">
        <v>1</v>
      </c>
      <c r="D489" s="5"/>
      <c r="E489" s="5"/>
      <c r="F489" s="9">
        <f>C489+D489-E489</f>
        <v>1</v>
      </c>
      <c r="G489" s="10">
        <v>0.75</v>
      </c>
      <c r="H489" s="11">
        <v>329</v>
      </c>
      <c r="I489" s="17">
        <v>1.2</v>
      </c>
      <c r="J489" s="17">
        <f>H489*I489</f>
        <v>394.8</v>
      </c>
      <c r="K489" s="17">
        <v>16</v>
      </c>
      <c r="L489" s="17">
        <v>8</v>
      </c>
      <c r="M489" s="17"/>
      <c r="N489" s="17" t="s">
        <v>689</v>
      </c>
      <c r="O489" s="10" t="s">
        <v>701</v>
      </c>
      <c r="P489" s="10" t="s">
        <v>556</v>
      </c>
      <c r="Q489" s="12">
        <f>(J489*0.8+250)*1.25</f>
        <v>707.30000000000007</v>
      </c>
      <c r="R489" s="13">
        <f>J489*0.8*0.15/G489</f>
        <v>63.168000000000006</v>
      </c>
      <c r="S489" s="13">
        <f>J489*0.8*0.05/G489</f>
        <v>21.056000000000001</v>
      </c>
      <c r="T489" s="13">
        <f>J489*0.8*0.1/G489</f>
        <v>42.112000000000002</v>
      </c>
      <c r="U489" s="13">
        <f>J489*0.8*0.075/G489</f>
        <v>31.584000000000003</v>
      </c>
      <c r="V489" s="12">
        <f>(R489+65)*1.25+K489+M489*1.25</f>
        <v>176.21</v>
      </c>
      <c r="W489" s="12">
        <v>180</v>
      </c>
      <c r="X489" s="12">
        <f>(T489+52)*1.25+K489+M489*1.25</f>
        <v>133.63999999999999</v>
      </c>
      <c r="Y489" s="12">
        <f>(U489+41)*1.25+L489+M489*1.25</f>
        <v>98.73</v>
      </c>
      <c r="Z489" s="12">
        <f>(S489+30)*1.25+L489+M489*1.25</f>
        <v>71.819999999999993</v>
      </c>
      <c r="AB489" s="3" t="e">
        <f>#REF!*H489</f>
        <v>#REF!</v>
      </c>
    </row>
    <row r="490" spans="2:28" s="3" customFormat="1" x14ac:dyDescent="0.35">
      <c r="B490" s="5" t="s">
        <v>225</v>
      </c>
      <c r="C490" s="5">
        <v>11</v>
      </c>
      <c r="D490" s="5"/>
      <c r="E490" s="5">
        <v>6</v>
      </c>
      <c r="F490" s="9">
        <f>C490+D490-E490</f>
        <v>5</v>
      </c>
      <c r="G490" s="10">
        <v>0.75</v>
      </c>
      <c r="H490" s="11">
        <v>449</v>
      </c>
      <c r="I490" s="17">
        <v>1.2</v>
      </c>
      <c r="J490" s="17">
        <f>H490*I490</f>
        <v>538.79999999999995</v>
      </c>
      <c r="K490" s="17">
        <v>16</v>
      </c>
      <c r="L490" s="17">
        <v>8</v>
      </c>
      <c r="M490" s="17"/>
      <c r="N490" s="17" t="s">
        <v>689</v>
      </c>
      <c r="O490" s="10" t="s">
        <v>701</v>
      </c>
      <c r="P490" s="10" t="s">
        <v>362</v>
      </c>
      <c r="Q490" s="12">
        <f>(J490*0.8+250)*1.25</f>
        <v>851.3</v>
      </c>
      <c r="R490" s="13">
        <f>J490*0.8*0.15/G490</f>
        <v>86.207999999999984</v>
      </c>
      <c r="S490" s="13">
        <f>J490*0.8*0.05/G490</f>
        <v>28.736000000000001</v>
      </c>
      <c r="T490" s="13">
        <f>J490*0.8*0.1/G490</f>
        <v>57.472000000000001</v>
      </c>
      <c r="U490" s="13">
        <f>J490*0.8*0.075/G490</f>
        <v>43.103999999999992</v>
      </c>
      <c r="V490" s="12">
        <f>(R490+65)*1.25+K490+M490*1.25</f>
        <v>205.00999999999996</v>
      </c>
      <c r="W490" s="12">
        <v>200</v>
      </c>
      <c r="X490" s="12">
        <f>(T490+52)*1.25+K490+M490*1.25</f>
        <v>152.84</v>
      </c>
      <c r="Y490" s="12">
        <f>(U490+41)*1.25+L490+M490*1.25</f>
        <v>113.12999999999998</v>
      </c>
      <c r="Z490" s="12">
        <f>(S490+30)*1.25+L490+M490*1.25</f>
        <v>81.42</v>
      </c>
      <c r="AA490"/>
      <c r="AB490" s="3" t="e">
        <f>#REF!*H490</f>
        <v>#REF!</v>
      </c>
    </row>
    <row r="491" spans="2:28" s="3" customFormat="1" ht="13" hidden="1" x14ac:dyDescent="0.3">
      <c r="B491" s="5" t="s">
        <v>114</v>
      </c>
      <c r="C491" s="5"/>
      <c r="D491" s="5"/>
      <c r="E491" s="5"/>
      <c r="F491" s="9">
        <f>C491+D491-E491</f>
        <v>0</v>
      </c>
      <c r="G491" s="10">
        <v>0.75</v>
      </c>
      <c r="H491" s="11">
        <v>349</v>
      </c>
      <c r="I491" s="17">
        <v>1.2</v>
      </c>
      <c r="J491" s="17">
        <f>H491*I491</f>
        <v>418.8</v>
      </c>
      <c r="K491" s="17">
        <v>16</v>
      </c>
      <c r="L491" s="17">
        <v>8</v>
      </c>
      <c r="M491" s="17"/>
      <c r="N491" s="17"/>
      <c r="O491" s="10"/>
      <c r="P491" s="10"/>
      <c r="Q491" s="12">
        <f>(J491*0.8+250)*1.25</f>
        <v>731.3</v>
      </c>
      <c r="R491" s="13">
        <f>J491*0.8*0.15/G491</f>
        <v>67.007999999999996</v>
      </c>
      <c r="S491" s="13">
        <f>J491*0.8*0.05/G491</f>
        <v>22.336000000000002</v>
      </c>
      <c r="T491" s="13">
        <f>J491*0.8*0.1/G491</f>
        <v>44.672000000000004</v>
      </c>
      <c r="U491" s="13">
        <f>J491*0.8*0.075/G491</f>
        <v>33.503999999999998</v>
      </c>
      <c r="V491" s="12">
        <f>(R491+65)*1.25+K491+M491*1.25</f>
        <v>181.01</v>
      </c>
      <c r="W491" s="12"/>
      <c r="X491" s="12">
        <f>(T491+52)*1.25+K491+M491*1.25</f>
        <v>136.84</v>
      </c>
      <c r="Y491" s="12">
        <f>(U491+41)*1.25+L491+M491*1.25</f>
        <v>101.13</v>
      </c>
      <c r="Z491" s="12">
        <f>(S491+30)*1.25+L491+M491*1.25</f>
        <v>73.42</v>
      </c>
      <c r="AB491" s="3" t="e">
        <f>#REF!*H491</f>
        <v>#REF!</v>
      </c>
    </row>
    <row r="492" spans="2:28" s="3" customFormat="1" ht="13" hidden="1" x14ac:dyDescent="0.3">
      <c r="B492" s="6" t="s">
        <v>153</v>
      </c>
      <c r="C492" s="6"/>
      <c r="D492" s="6"/>
      <c r="E492" s="6"/>
      <c r="F492" s="9">
        <f>C492+D492-E492</f>
        <v>0</v>
      </c>
      <c r="G492" s="10">
        <v>0.75</v>
      </c>
      <c r="H492" s="11">
        <v>159</v>
      </c>
      <c r="I492" s="17">
        <v>1.1000000000000001</v>
      </c>
      <c r="J492" s="17">
        <f>H492*I492</f>
        <v>174.9</v>
      </c>
      <c r="K492" s="17"/>
      <c r="L492" s="17"/>
      <c r="M492" s="17"/>
      <c r="N492" s="17"/>
      <c r="O492" s="10"/>
      <c r="P492" s="10"/>
      <c r="Q492" s="12">
        <f>(J492*0.8+250)*1.25</f>
        <v>487.40000000000003</v>
      </c>
      <c r="R492" s="13">
        <f>J492*0.8*0.15/G492</f>
        <v>27.984000000000005</v>
      </c>
      <c r="S492" s="13">
        <f>J492*0.8*0.05/G492</f>
        <v>9.3280000000000012</v>
      </c>
      <c r="T492" s="13">
        <f>J492*0.8*0.1/G492</f>
        <v>18.656000000000002</v>
      </c>
      <c r="U492" s="13">
        <f>J492*0.8*0.075/G492</f>
        <v>13.992000000000003</v>
      </c>
      <c r="V492" s="12">
        <f>(R492+65)*1.25+K492+M492*1.25</f>
        <v>116.23000000000002</v>
      </c>
      <c r="W492" s="12"/>
      <c r="X492" s="12">
        <f>(T492+52)*1.25+K492+M492*1.25</f>
        <v>88.320000000000007</v>
      </c>
      <c r="Y492" s="12">
        <f>(U492+41)*1.25+L492+M492*1.25</f>
        <v>68.740000000000009</v>
      </c>
      <c r="Z492" s="12">
        <f>(S492+30)*1.25+L492+M492*1.25</f>
        <v>49.160000000000004</v>
      </c>
      <c r="AB492" s="3" t="e">
        <f>#REF!*H492</f>
        <v>#REF!</v>
      </c>
    </row>
    <row r="493" spans="2:28" s="3" customFormat="1" x14ac:dyDescent="0.35">
      <c r="B493" s="5" t="s">
        <v>607</v>
      </c>
      <c r="C493" s="5">
        <v>12</v>
      </c>
      <c r="D493" s="5"/>
      <c r="E493" s="5">
        <v>1</v>
      </c>
      <c r="F493" s="9">
        <f>C493+D493-E493</f>
        <v>11</v>
      </c>
      <c r="G493" s="10">
        <v>0.75</v>
      </c>
      <c r="H493" s="11">
        <v>220</v>
      </c>
      <c r="I493" s="17">
        <v>1.2</v>
      </c>
      <c r="J493" s="17">
        <f>H493*I493</f>
        <v>264</v>
      </c>
      <c r="K493" s="17"/>
      <c r="L493" s="17"/>
      <c r="M493" s="17"/>
      <c r="N493" s="17" t="s">
        <v>689</v>
      </c>
      <c r="O493" s="10" t="s">
        <v>701</v>
      </c>
      <c r="P493" s="10" t="s">
        <v>427</v>
      </c>
      <c r="Q493" s="12">
        <f>(J493*0.8+250)*1.25</f>
        <v>576.5</v>
      </c>
      <c r="R493" s="13">
        <f>J493*0.8*0.15/G493</f>
        <v>42.24</v>
      </c>
      <c r="S493" s="13">
        <f>J493*0.8*0.05/G493</f>
        <v>14.080000000000004</v>
      </c>
      <c r="T493" s="13">
        <f>J493*0.8*0.1/G493</f>
        <v>28.160000000000007</v>
      </c>
      <c r="U493" s="13">
        <f>J493*0.8*0.075/G493</f>
        <v>21.12</v>
      </c>
      <c r="V493" s="12">
        <f>(R493+65)*1.25+K493+M493*1.25</f>
        <v>134.05000000000001</v>
      </c>
      <c r="W493" s="12">
        <v>140</v>
      </c>
      <c r="X493" s="12">
        <f>(T493+52)*1.25+K493+M493*1.25</f>
        <v>100.20000000000002</v>
      </c>
      <c r="Y493" s="12">
        <f>(U493+41)*1.25+L493+M493*1.25</f>
        <v>77.650000000000006</v>
      </c>
      <c r="Z493" s="12">
        <f>(S493+30)*1.25+L493+M493*1.25</f>
        <v>55.100000000000009</v>
      </c>
      <c r="AA493"/>
      <c r="AB493" s="3" t="e">
        <f>#REF!*H493</f>
        <v>#REF!</v>
      </c>
    </row>
    <row r="494" spans="2:28" s="3" customFormat="1" ht="13" hidden="1" x14ac:dyDescent="0.3">
      <c r="B494" s="5" t="s">
        <v>112</v>
      </c>
      <c r="C494" s="5"/>
      <c r="D494" s="5"/>
      <c r="E494" s="5"/>
      <c r="F494" s="9">
        <f>C494+D494-E494</f>
        <v>0</v>
      </c>
      <c r="G494" s="10">
        <v>0.75</v>
      </c>
      <c r="H494" s="11">
        <v>199</v>
      </c>
      <c r="I494" s="17">
        <v>1.1000000000000001</v>
      </c>
      <c r="J494" s="17">
        <f>H494*I494</f>
        <v>218.9</v>
      </c>
      <c r="K494" s="17"/>
      <c r="L494" s="17"/>
      <c r="M494" s="17"/>
      <c r="N494" s="17"/>
      <c r="O494" s="10"/>
      <c r="P494" s="10"/>
      <c r="Q494" s="12">
        <f>(J494*0.8+250)*1.25</f>
        <v>531.4</v>
      </c>
      <c r="R494" s="13">
        <f>J494*0.8*0.15/G494</f>
        <v>35.024000000000001</v>
      </c>
      <c r="S494" s="13">
        <f>J494*0.8*0.05/G494</f>
        <v>11.674666666666667</v>
      </c>
      <c r="T494" s="13">
        <f>J494*0.8*0.1/G494</f>
        <v>23.349333333333334</v>
      </c>
      <c r="U494" s="13">
        <f>J494*0.8*0.075/G494</f>
        <v>17.512</v>
      </c>
      <c r="V494" s="12">
        <f>(R494+65)*1.25+K494+M494*1.25</f>
        <v>125.03</v>
      </c>
      <c r="W494" s="12"/>
      <c r="X494" s="12">
        <f>(T494+52)*1.25+K494+M494*1.25</f>
        <v>94.186666666666667</v>
      </c>
      <c r="Y494" s="12">
        <f>(U494+41)*1.25+L494+M494*1.25</f>
        <v>73.14</v>
      </c>
      <c r="Z494" s="12">
        <f>(S494+30)*1.25+L494+M494*1.25</f>
        <v>52.093333333333334</v>
      </c>
      <c r="AB494" s="3" t="e">
        <f>#REF!*H494</f>
        <v>#REF!</v>
      </c>
    </row>
    <row r="495" spans="2:28" s="3" customFormat="1" ht="13" x14ac:dyDescent="0.3">
      <c r="B495" s="5" t="s">
        <v>246</v>
      </c>
      <c r="C495" s="5">
        <v>27</v>
      </c>
      <c r="D495" s="5"/>
      <c r="E495" s="5">
        <v>23</v>
      </c>
      <c r="F495" s="9">
        <f>C495+D495-E495</f>
        <v>4</v>
      </c>
      <c r="G495" s="10">
        <v>0.75</v>
      </c>
      <c r="H495" s="11">
        <v>220</v>
      </c>
      <c r="I495" s="17">
        <v>1.2</v>
      </c>
      <c r="J495" s="17">
        <f>H495*I495</f>
        <v>264</v>
      </c>
      <c r="K495" s="17"/>
      <c r="L495" s="17"/>
      <c r="M495" s="17"/>
      <c r="N495" s="17" t="s">
        <v>689</v>
      </c>
      <c r="O495" s="10" t="s">
        <v>701</v>
      </c>
      <c r="P495" s="10" t="s">
        <v>582</v>
      </c>
      <c r="Q495" s="12">
        <f>(J495*0.8+250)*1.25</f>
        <v>576.5</v>
      </c>
      <c r="R495" s="13">
        <f>J495*0.8*0.15/G495</f>
        <v>42.24</v>
      </c>
      <c r="S495" s="13">
        <f>J495*0.8*0.05/G495</f>
        <v>14.080000000000004</v>
      </c>
      <c r="T495" s="13">
        <f>J495*0.8*0.1/G495</f>
        <v>28.160000000000007</v>
      </c>
      <c r="U495" s="13">
        <f>J495*0.8*0.075/G495</f>
        <v>21.12</v>
      </c>
      <c r="V495" s="12">
        <f>(R495+65)*1.25+K495+M495*1.25</f>
        <v>134.05000000000001</v>
      </c>
      <c r="W495" s="12">
        <v>140</v>
      </c>
      <c r="X495" s="12">
        <f>(T495+52)*1.25+K495+M495*1.25</f>
        <v>100.20000000000002</v>
      </c>
      <c r="Y495" s="12">
        <f>(U495+41)*1.25+L495+M495*1.25</f>
        <v>77.650000000000006</v>
      </c>
      <c r="Z495" s="12">
        <f>(S495+30)*1.25+L495+M495*1.25</f>
        <v>55.100000000000009</v>
      </c>
      <c r="AB495" s="3" t="e">
        <f>#REF!*H495</f>
        <v>#REF!</v>
      </c>
    </row>
    <row r="496" spans="2:28" s="3" customFormat="1" ht="13" x14ac:dyDescent="0.3">
      <c r="B496" s="5" t="s">
        <v>602</v>
      </c>
      <c r="C496" s="5">
        <v>2</v>
      </c>
      <c r="D496" s="5"/>
      <c r="E496" s="5"/>
      <c r="F496" s="9">
        <f>C496+D496-E496</f>
        <v>2</v>
      </c>
      <c r="G496" s="10">
        <v>0.5</v>
      </c>
      <c r="H496" s="11">
        <v>195</v>
      </c>
      <c r="I496" s="17">
        <v>1.1000000000000001</v>
      </c>
      <c r="J496" s="17">
        <f>H496*I496</f>
        <v>214.50000000000003</v>
      </c>
      <c r="K496" s="17"/>
      <c r="L496" s="17"/>
      <c r="M496" s="17"/>
      <c r="N496" s="17" t="s">
        <v>689</v>
      </c>
      <c r="O496" s="10" t="s">
        <v>701</v>
      </c>
      <c r="P496" s="10"/>
      <c r="Q496" s="12">
        <f>(J496*0.8+250)*1.25</f>
        <v>527</v>
      </c>
      <c r="R496" s="13">
        <f>J496*0.8*0.15/G496</f>
        <v>51.480000000000004</v>
      </c>
      <c r="S496" s="13">
        <f>J496*0.8*0.05/G496</f>
        <v>17.160000000000004</v>
      </c>
      <c r="T496" s="13">
        <f>J496*0.8*0.1/G496</f>
        <v>34.320000000000007</v>
      </c>
      <c r="U496" s="13">
        <f>J496*0.8*0.075/G496</f>
        <v>25.740000000000002</v>
      </c>
      <c r="V496" s="12">
        <f>(R496+65)*1.25+K496+M496*1.25</f>
        <v>145.6</v>
      </c>
      <c r="W496" s="12">
        <v>160</v>
      </c>
      <c r="X496" s="12">
        <f>(T496+52)*1.25+K496+M496*1.25</f>
        <v>107.9</v>
      </c>
      <c r="Y496" s="12">
        <f>(U496+41)*1.25+L496+M496*1.25</f>
        <v>83.425000000000011</v>
      </c>
      <c r="Z496" s="12">
        <f>(S496+30)*1.25+L496+M496*1.25</f>
        <v>58.95</v>
      </c>
      <c r="AB496" s="3" t="e">
        <f>#REF!*H496</f>
        <v>#REF!</v>
      </c>
    </row>
    <row r="497" spans="2:28" s="3" customFormat="1" ht="13" x14ac:dyDescent="0.3">
      <c r="B497" s="5" t="s">
        <v>218</v>
      </c>
      <c r="C497" s="5">
        <v>6</v>
      </c>
      <c r="D497" s="5"/>
      <c r="E497" s="5">
        <v>1</v>
      </c>
      <c r="F497" s="9">
        <f>C497+D497-E497</f>
        <v>5</v>
      </c>
      <c r="G497" s="10">
        <v>0.5</v>
      </c>
      <c r="H497" s="11">
        <v>172</v>
      </c>
      <c r="I497" s="17">
        <v>1.2</v>
      </c>
      <c r="J497" s="17">
        <f>H497*I497</f>
        <v>206.4</v>
      </c>
      <c r="K497" s="17"/>
      <c r="L497" s="17"/>
      <c r="M497" s="17"/>
      <c r="N497" s="17" t="s">
        <v>689</v>
      </c>
      <c r="O497" s="10" t="s">
        <v>701</v>
      </c>
      <c r="P497" s="10" t="s">
        <v>440</v>
      </c>
      <c r="Q497" s="12">
        <f>(J497*0.8+250)*1.25</f>
        <v>518.9</v>
      </c>
      <c r="R497" s="13">
        <f>J497*0.8*0.15/G497</f>
        <v>49.536000000000001</v>
      </c>
      <c r="S497" s="13">
        <f>J497*0.8*0.05/G497</f>
        <v>16.512</v>
      </c>
      <c r="T497" s="13">
        <f>J497*0.8*0.1/G497</f>
        <v>33.024000000000001</v>
      </c>
      <c r="U497" s="13">
        <f>J497*0.8*0.075/G497</f>
        <v>24.768000000000001</v>
      </c>
      <c r="V497" s="12">
        <f>(R497+65)*1.25+K497+M497*1.25</f>
        <v>143.17000000000002</v>
      </c>
      <c r="W497" s="12">
        <v>120</v>
      </c>
      <c r="X497" s="12">
        <f>(T497+52)*1.25+K497+M497*1.25</f>
        <v>106.28</v>
      </c>
      <c r="Y497" s="12">
        <f>(U497+41)*1.25+L497+M497*1.25</f>
        <v>82.210000000000008</v>
      </c>
      <c r="Z497" s="12">
        <f>(S497+30)*1.25+L497+M497*1.25</f>
        <v>58.14</v>
      </c>
      <c r="AB497" s="3" t="e">
        <f>#REF!*H497</f>
        <v>#REF!</v>
      </c>
    </row>
    <row r="498" spans="2:28" s="3" customFormat="1" ht="13" x14ac:dyDescent="0.3">
      <c r="B498" s="5" t="s">
        <v>238</v>
      </c>
      <c r="C498" s="5">
        <v>2</v>
      </c>
      <c r="D498" s="5"/>
      <c r="E498" s="5">
        <v>1</v>
      </c>
      <c r="F498" s="9">
        <f>C498+D498-E498</f>
        <v>1</v>
      </c>
      <c r="G498" s="10">
        <v>0.75</v>
      </c>
      <c r="H498" s="11">
        <v>138</v>
      </c>
      <c r="I498" s="17">
        <v>1.2</v>
      </c>
      <c r="J498" s="17">
        <f>H498*I498</f>
        <v>165.6</v>
      </c>
      <c r="K498" s="17"/>
      <c r="L498" s="17"/>
      <c r="M498" s="17"/>
      <c r="N498" s="17" t="s">
        <v>689</v>
      </c>
      <c r="O498" s="10" t="s">
        <v>701</v>
      </c>
      <c r="P498" s="10" t="s">
        <v>441</v>
      </c>
      <c r="Q498" s="12">
        <f>(J498*0.8+250)*1.25</f>
        <v>478.1</v>
      </c>
      <c r="R498" s="13">
        <f>J498*0.8*0.15/G498</f>
        <v>26.495999999999995</v>
      </c>
      <c r="S498" s="13">
        <f>J498*0.8*0.05/G498</f>
        <v>8.831999999999999</v>
      </c>
      <c r="T498" s="13">
        <f>J498*0.8*0.1/G498</f>
        <v>17.663999999999998</v>
      </c>
      <c r="U498" s="13">
        <f>J498*0.8*0.075/G498</f>
        <v>13.247999999999998</v>
      </c>
      <c r="V498" s="12">
        <f>(R498+65)*1.25+K498+M498*1.25</f>
        <v>114.36999999999999</v>
      </c>
      <c r="W498" s="12">
        <v>120</v>
      </c>
      <c r="X498" s="12">
        <f>(T498+52)*1.25+K498+M498*1.25</f>
        <v>87.08</v>
      </c>
      <c r="Y498" s="12">
        <f>(U498+41)*1.25+L498+M498*1.25</f>
        <v>67.81</v>
      </c>
      <c r="Z498" s="12">
        <f>(S498+30)*1.25+L498+M498*1.25</f>
        <v>48.54</v>
      </c>
      <c r="AB498" s="3" t="e">
        <f>#REF!*H498</f>
        <v>#REF!</v>
      </c>
    </row>
    <row r="499" spans="2:28" s="3" customFormat="1" ht="13" x14ac:dyDescent="0.3">
      <c r="B499" s="6" t="s">
        <v>590</v>
      </c>
      <c r="C499" s="6">
        <v>2</v>
      </c>
      <c r="D499" s="6"/>
      <c r="E499" s="6"/>
      <c r="F499" s="9">
        <f>C499+D499-E499</f>
        <v>2</v>
      </c>
      <c r="G499" s="10">
        <v>0.75</v>
      </c>
      <c r="H499" s="11">
        <v>195</v>
      </c>
      <c r="I499" s="17">
        <v>1.1000000000000001</v>
      </c>
      <c r="J499" s="17">
        <f>H499*I499</f>
        <v>214.50000000000003</v>
      </c>
      <c r="K499" s="17"/>
      <c r="L499" s="17"/>
      <c r="M499" s="17"/>
      <c r="N499" s="17" t="s">
        <v>689</v>
      </c>
      <c r="O499" s="10" t="str">
        <f>SUBSTITUTE("Sverige","sverige","Sverige")</f>
        <v>Sverige</v>
      </c>
      <c r="P499" s="10" t="s">
        <v>591</v>
      </c>
      <c r="Q499" s="12">
        <f>(J499*0.8+250)*1.25</f>
        <v>527</v>
      </c>
      <c r="R499" s="13">
        <f>J499*0.8*0.15/G499</f>
        <v>34.32</v>
      </c>
      <c r="S499" s="13">
        <f>J499*0.8*0.05/G499</f>
        <v>11.440000000000003</v>
      </c>
      <c r="T499" s="13">
        <f>J499*0.8*0.1/G499</f>
        <v>22.880000000000006</v>
      </c>
      <c r="U499" s="13">
        <f>J499*0.8*0.075/G499</f>
        <v>17.16</v>
      </c>
      <c r="V499" s="12">
        <f>(R499+65)*1.25+K499+M499*1.25</f>
        <v>124.14999999999999</v>
      </c>
      <c r="W499" s="12">
        <v>130</v>
      </c>
      <c r="X499" s="12">
        <f>(T499+52)*1.25+K499+M499*1.25</f>
        <v>93.600000000000009</v>
      </c>
      <c r="Y499" s="12">
        <f>(U499+41)*1.25+L499+M499*1.25</f>
        <v>72.699999999999989</v>
      </c>
      <c r="Z499" s="12">
        <f>(S499+30)*1.25+L499+M499*1.25</f>
        <v>51.800000000000004</v>
      </c>
      <c r="AB499" s="3" t="e">
        <f>#REF!*H499</f>
        <v>#REF!</v>
      </c>
    </row>
    <row r="500" spans="2:28" s="3" customFormat="1" ht="13" x14ac:dyDescent="0.3">
      <c r="B500" s="5" t="s">
        <v>56</v>
      </c>
      <c r="C500" s="5">
        <v>1</v>
      </c>
      <c r="D500" s="5"/>
      <c r="E500" s="5"/>
      <c r="F500" s="9">
        <f>C500+D500-E500</f>
        <v>1</v>
      </c>
      <c r="G500" s="10">
        <v>0.75</v>
      </c>
      <c r="H500" s="11">
        <v>289</v>
      </c>
      <c r="I500" s="17">
        <v>1.2</v>
      </c>
      <c r="J500" s="17">
        <f>H500*I500</f>
        <v>346.8</v>
      </c>
      <c r="K500" s="17">
        <v>16</v>
      </c>
      <c r="L500" s="17">
        <v>8</v>
      </c>
      <c r="M500" s="17"/>
      <c r="N500" s="17" t="s">
        <v>689</v>
      </c>
      <c r="O500" s="10" t="str">
        <f>SUBSTITUTE("Sverige","sverige","Sverige")</f>
        <v>Sverige</v>
      </c>
      <c r="P500" s="10" t="s">
        <v>462</v>
      </c>
      <c r="Q500" s="12">
        <f>(J500*0.8+250)*1.25</f>
        <v>659.30000000000007</v>
      </c>
      <c r="R500" s="13">
        <f>J500*0.8*0.15/G500</f>
        <v>55.488</v>
      </c>
      <c r="S500" s="13">
        <f>J500*0.8*0.05/G500</f>
        <v>18.495999999999999</v>
      </c>
      <c r="T500" s="13">
        <f>J500*0.8*0.1/G500</f>
        <v>36.991999999999997</v>
      </c>
      <c r="U500" s="13">
        <f>J500*0.8*0.075/G500</f>
        <v>27.744</v>
      </c>
      <c r="V500" s="12">
        <f>(R500+65)*1.25+K500+M500*1.25</f>
        <v>166.61</v>
      </c>
      <c r="W500" s="12">
        <v>180</v>
      </c>
      <c r="X500" s="12">
        <f>(T500+52)*1.25+K500+M500*1.25</f>
        <v>127.23999999999998</v>
      </c>
      <c r="Y500" s="12">
        <f>(U500+41)*1.25+L500+M500*1.25</f>
        <v>93.93</v>
      </c>
      <c r="Z500" s="12">
        <f>(S500+30)*1.25+L500+M500*1.25</f>
        <v>68.61999999999999</v>
      </c>
      <c r="AB500" s="3" t="e">
        <f>#REF!*H500</f>
        <v>#REF!</v>
      </c>
    </row>
    <row r="501" spans="2:28" s="3" customFormat="1" x14ac:dyDescent="0.35">
      <c r="B501" s="5" t="s">
        <v>54</v>
      </c>
      <c r="C501" s="5">
        <v>2</v>
      </c>
      <c r="D501" s="5"/>
      <c r="E501" s="5"/>
      <c r="F501" s="9">
        <f>C501+D501-E501</f>
        <v>2</v>
      </c>
      <c r="G501" s="10">
        <v>0.75</v>
      </c>
      <c r="H501" s="11">
        <v>239</v>
      </c>
      <c r="I501" s="17">
        <v>1.2</v>
      </c>
      <c r="J501" s="17">
        <f>H501*I501</f>
        <v>286.8</v>
      </c>
      <c r="K501" s="17">
        <v>16</v>
      </c>
      <c r="L501" s="17">
        <v>8</v>
      </c>
      <c r="M501" s="17"/>
      <c r="N501" s="17" t="s">
        <v>689</v>
      </c>
      <c r="O501" s="10" t="str">
        <f>SUBSTITUTE("Sverige","sverige","Sverige")</f>
        <v>Sverige</v>
      </c>
      <c r="P501" s="10" t="s">
        <v>463</v>
      </c>
      <c r="Q501" s="12">
        <f>(J501*0.8+250)*1.25</f>
        <v>599.30000000000007</v>
      </c>
      <c r="R501" s="13">
        <f>J501*0.8*0.15/G501</f>
        <v>45.888000000000005</v>
      </c>
      <c r="S501" s="13">
        <f>J501*0.8*0.05/G501</f>
        <v>15.296000000000001</v>
      </c>
      <c r="T501" s="13">
        <f>J501*0.8*0.1/G501</f>
        <v>30.592000000000002</v>
      </c>
      <c r="U501" s="13">
        <f>J501*0.8*0.075/G501</f>
        <v>22.944000000000003</v>
      </c>
      <c r="V501" s="12">
        <f>(R501+65)*1.25+K501+M501*1.25</f>
        <v>154.61000000000001</v>
      </c>
      <c r="W501" s="12">
        <v>160</v>
      </c>
      <c r="X501" s="12">
        <f>(T501+52)*1.25+K501+M501*1.25</f>
        <v>119.24</v>
      </c>
      <c r="Y501" s="12">
        <f>(U501+41)*1.25+L501+M501*1.25</f>
        <v>87.93</v>
      </c>
      <c r="Z501" s="12">
        <f>(S501+30)*1.25+L501+M501*1.25</f>
        <v>64.62</v>
      </c>
      <c r="AA501"/>
      <c r="AB501" s="3" t="e">
        <f>#REF!*H501</f>
        <v>#REF!</v>
      </c>
    </row>
    <row r="502" spans="2:28" s="3" customFormat="1" ht="13" x14ac:dyDescent="0.3">
      <c r="B502" s="5" t="s">
        <v>233</v>
      </c>
      <c r="C502" s="5"/>
      <c r="D502" s="5"/>
      <c r="E502" s="5"/>
      <c r="F502" s="9">
        <f>C502+D502-E502</f>
        <v>0</v>
      </c>
      <c r="G502" s="10">
        <v>1</v>
      </c>
      <c r="H502" s="11">
        <v>150</v>
      </c>
      <c r="I502" s="17">
        <v>1.2</v>
      </c>
      <c r="J502" s="17">
        <f>H502*I502</f>
        <v>180</v>
      </c>
      <c r="K502" s="17"/>
      <c r="L502" s="17"/>
      <c r="M502" s="17"/>
      <c r="N502" s="17" t="s">
        <v>689</v>
      </c>
      <c r="O502" s="10" t="s">
        <v>692</v>
      </c>
      <c r="P502" s="10" t="s">
        <v>288</v>
      </c>
      <c r="Q502" s="12">
        <f>(J502*0.8+250)*1.25</f>
        <v>492.5</v>
      </c>
      <c r="R502" s="13">
        <f>J502*0.8*0.15/G502</f>
        <v>21.599999999999998</v>
      </c>
      <c r="S502" s="13">
        <f>J502*0.8*0.05/G502</f>
        <v>7.2</v>
      </c>
      <c r="T502" s="13">
        <f>J502*0.8*0.1/G502</f>
        <v>14.4</v>
      </c>
      <c r="U502" s="13">
        <f>J502*0.8*0.075/G502</f>
        <v>10.799999999999999</v>
      </c>
      <c r="V502" s="12">
        <f>(R502+65)*1.25+K502+M502*1.25</f>
        <v>108.25</v>
      </c>
      <c r="W502" s="12">
        <v>110</v>
      </c>
      <c r="X502" s="12">
        <f>(T502+52)*1.25+K502+M502*1.25</f>
        <v>83</v>
      </c>
      <c r="Y502" s="12">
        <f>(U502+41)*1.25+L502+M502*1.25</f>
        <v>64.75</v>
      </c>
      <c r="Z502" s="12">
        <f>(S502+30)*1.25+L502+M502*1.25</f>
        <v>46.5</v>
      </c>
      <c r="AB502" s="3" t="e">
        <f>#REF!*H502</f>
        <v>#REF!</v>
      </c>
    </row>
    <row r="503" spans="2:28" s="3" customFormat="1" x14ac:dyDescent="0.35">
      <c r="B503" s="5" t="s">
        <v>105</v>
      </c>
      <c r="C503" s="5"/>
      <c r="D503" s="5">
        <v>6</v>
      </c>
      <c r="E503" s="5">
        <v>6</v>
      </c>
      <c r="F503" s="9">
        <f>C503+D503-E503</f>
        <v>0</v>
      </c>
      <c r="G503" s="10">
        <v>0.75</v>
      </c>
      <c r="H503" s="11">
        <v>281</v>
      </c>
      <c r="I503" s="17">
        <v>1.2</v>
      </c>
      <c r="J503" s="17">
        <f>H503*I503</f>
        <v>337.2</v>
      </c>
      <c r="K503" s="17">
        <v>16</v>
      </c>
      <c r="L503" s="17">
        <v>8</v>
      </c>
      <c r="M503" s="17"/>
      <c r="N503" s="17" t="s">
        <v>689</v>
      </c>
      <c r="O503" s="10" t="s">
        <v>692</v>
      </c>
      <c r="P503" s="10" t="s">
        <v>469</v>
      </c>
      <c r="Q503" s="12">
        <f>(J503*0.8+250)*1.25</f>
        <v>649.70000000000005</v>
      </c>
      <c r="R503" s="13">
        <f>J503*0.8*0.15/G503</f>
        <v>53.951999999999998</v>
      </c>
      <c r="S503" s="13">
        <f>J503*0.8*0.05/G503</f>
        <v>17.983999999999998</v>
      </c>
      <c r="T503" s="13">
        <f>J503*0.8*0.1/G503</f>
        <v>35.967999999999996</v>
      </c>
      <c r="U503" s="13">
        <f>J503*0.8*0.075/G503</f>
        <v>26.975999999999999</v>
      </c>
      <c r="V503" s="12">
        <f>(R503+65)*1.25+K503+M503*1.25</f>
        <v>164.69</v>
      </c>
      <c r="W503" s="12">
        <v>180</v>
      </c>
      <c r="X503" s="12">
        <f>(T503+52)*1.25+K503+M503*1.25</f>
        <v>125.95999999999998</v>
      </c>
      <c r="Y503" s="12">
        <f>(U503+41)*1.25+L503+M503*1.25</f>
        <v>92.97</v>
      </c>
      <c r="Z503" s="12">
        <f>(S503+30)*1.25+L503+M503*1.25</f>
        <v>67.97999999999999</v>
      </c>
      <c r="AA503"/>
      <c r="AB503" s="3" t="e">
        <f>#REF!*H503</f>
        <v>#REF!</v>
      </c>
    </row>
    <row r="504" spans="2:28" s="3" customFormat="1" ht="13" x14ac:dyDescent="0.3">
      <c r="B504" s="5" t="s">
        <v>546</v>
      </c>
      <c r="C504" s="5">
        <v>2</v>
      </c>
      <c r="D504" s="5"/>
      <c r="E504" s="5">
        <v>2</v>
      </c>
      <c r="F504" s="9">
        <f>C504+D504-E504</f>
        <v>0</v>
      </c>
      <c r="G504" s="10">
        <v>0.75</v>
      </c>
      <c r="H504" s="11">
        <v>359</v>
      </c>
      <c r="I504" s="17">
        <v>1.2</v>
      </c>
      <c r="J504" s="17">
        <f>H504*I504</f>
        <v>430.8</v>
      </c>
      <c r="K504" s="17">
        <v>16</v>
      </c>
      <c r="L504" s="17">
        <v>8</v>
      </c>
      <c r="M504" s="17"/>
      <c r="N504" s="17" t="s">
        <v>689</v>
      </c>
      <c r="O504" s="10" t="s">
        <v>692</v>
      </c>
      <c r="P504" s="10" t="s">
        <v>565</v>
      </c>
      <c r="Q504" s="12">
        <f>(J504*0.8+250)*1.25</f>
        <v>743.30000000000018</v>
      </c>
      <c r="R504" s="13">
        <f>J504*0.8*0.15/G504</f>
        <v>68.928000000000011</v>
      </c>
      <c r="S504" s="13">
        <f>J504*0.8*0.05/G504</f>
        <v>22.976000000000003</v>
      </c>
      <c r="T504" s="13">
        <f>J504*0.8*0.1/G504</f>
        <v>45.952000000000005</v>
      </c>
      <c r="U504" s="13">
        <f>J504*0.8*0.075/G504</f>
        <v>34.464000000000006</v>
      </c>
      <c r="V504" s="12">
        <f>(R504+65)*1.25+K504+M504*1.25</f>
        <v>183.41</v>
      </c>
      <c r="W504" s="12">
        <v>200</v>
      </c>
      <c r="X504" s="12">
        <f>(T504+52)*1.25+K504+M504*1.25</f>
        <v>138.44</v>
      </c>
      <c r="Y504" s="12">
        <f>(U504+41)*1.25+L504+M504*1.25</f>
        <v>102.33</v>
      </c>
      <c r="Z504" s="12">
        <f>(S504+30)*1.25+L504+M504*1.25</f>
        <v>74.22</v>
      </c>
      <c r="AB504" s="3" t="e">
        <f>#REF!*H504</f>
        <v>#REF!</v>
      </c>
    </row>
    <row r="505" spans="2:28" s="3" customFormat="1" x14ac:dyDescent="0.35">
      <c r="B505" s="5" t="s">
        <v>804</v>
      </c>
      <c r="C505" s="5"/>
      <c r="D505" s="5">
        <v>6</v>
      </c>
      <c r="E505" s="5">
        <v>6</v>
      </c>
      <c r="F505" s="9">
        <f>C505+D505-E505</f>
        <v>0</v>
      </c>
      <c r="G505" s="10">
        <v>0.75</v>
      </c>
      <c r="H505" s="11">
        <v>179</v>
      </c>
      <c r="I505" s="17">
        <v>1.2</v>
      </c>
      <c r="J505" s="17">
        <f>H505*I505</f>
        <v>214.79999999999998</v>
      </c>
      <c r="K505" s="17"/>
      <c r="L505" s="17"/>
      <c r="M505" s="17"/>
      <c r="N505" s="17" t="s">
        <v>689</v>
      </c>
      <c r="O505" s="10" t="s">
        <v>873</v>
      </c>
      <c r="P505" s="10"/>
      <c r="Q505" s="12">
        <f>(J505*0.8+250)*1.25</f>
        <v>527.30000000000007</v>
      </c>
      <c r="R505" s="13">
        <f>J505*0.8*0.15/G505</f>
        <v>34.368000000000002</v>
      </c>
      <c r="S505" s="13">
        <f>J505*0.8*0.05/G505</f>
        <v>11.456000000000001</v>
      </c>
      <c r="T505" s="13">
        <f>J505*0.8*0.1/G505</f>
        <v>22.912000000000003</v>
      </c>
      <c r="U505" s="13">
        <f>J505*0.8*0.075/G505</f>
        <v>17.184000000000001</v>
      </c>
      <c r="V505" s="12">
        <f>(R505+65)*1.25+K505+M505*1.25</f>
        <v>124.21</v>
      </c>
      <c r="W505" s="12">
        <v>140</v>
      </c>
      <c r="X505" s="12">
        <f>(T505+52)*1.25+K505+M505*1.25</f>
        <v>93.640000000000015</v>
      </c>
      <c r="Y505" s="12">
        <f>(U505+41)*1.25+L505+M505*1.25</f>
        <v>72.72999999999999</v>
      </c>
      <c r="Z505" s="12">
        <f>(S505+30)*1.25+L505+M505*1.25</f>
        <v>51.820000000000007</v>
      </c>
      <c r="AA505"/>
      <c r="AB505" s="3" t="e">
        <f>#REF!*H505</f>
        <v>#REF!</v>
      </c>
    </row>
    <row r="506" spans="2:28" s="3" customFormat="1" x14ac:dyDescent="0.35">
      <c r="B506" s="5" t="s">
        <v>42</v>
      </c>
      <c r="C506" s="5">
        <v>2</v>
      </c>
      <c r="D506" s="5">
        <v>2</v>
      </c>
      <c r="E506" s="5">
        <v>2</v>
      </c>
      <c r="F506" s="9">
        <f>C506+D506-E506</f>
        <v>2</v>
      </c>
      <c r="G506" s="10">
        <v>0.187</v>
      </c>
      <c r="H506" s="11">
        <v>139</v>
      </c>
      <c r="I506" s="17">
        <v>1</v>
      </c>
      <c r="J506" s="17">
        <f>H506*I506</f>
        <v>139</v>
      </c>
      <c r="K506" s="17"/>
      <c r="L506" s="17"/>
      <c r="M506" s="17">
        <v>10</v>
      </c>
      <c r="N506" s="17" t="s">
        <v>689</v>
      </c>
      <c r="O506" s="10" t="s">
        <v>692</v>
      </c>
      <c r="P506" s="10" t="s">
        <v>317</v>
      </c>
      <c r="Q506" s="12">
        <f>(J506*0.8+250)*1.25</f>
        <v>451.5</v>
      </c>
      <c r="R506" s="13">
        <f>J506*0.8*0.15/G506</f>
        <v>89.19786096256685</v>
      </c>
      <c r="S506" s="13">
        <f>J506*0.8*0.05/G506</f>
        <v>29.732620320855617</v>
      </c>
      <c r="T506" s="13">
        <f>J506*0.8*0.1/G506</f>
        <v>59.465240641711233</v>
      </c>
      <c r="U506" s="13">
        <f>J506*0.8*0.075/G506</f>
        <v>44.598930481283425</v>
      </c>
      <c r="V506" s="12">
        <f>(R506+65)*1.25+K506+M506*1.25</f>
        <v>205.24732620320856</v>
      </c>
      <c r="W506" s="12">
        <v>200</v>
      </c>
      <c r="X506" s="12">
        <f>(T506+52)*1.25+K506+M506*1.25</f>
        <v>151.83155080213905</v>
      </c>
      <c r="Y506" s="12">
        <f>(U506+41)*1.25+L506+M506*1.25</f>
        <v>119.49866310160428</v>
      </c>
      <c r="Z506" s="12">
        <f>(S506+30)*1.25+L506+M506*1.25</f>
        <v>87.165775401069524</v>
      </c>
      <c r="AA506"/>
      <c r="AB506" s="3" t="e">
        <f>#REF!*H506</f>
        <v>#REF!</v>
      </c>
    </row>
    <row r="507" spans="2:28" s="3" customFormat="1" ht="13" x14ac:dyDescent="0.3">
      <c r="B507" s="5" t="s">
        <v>660</v>
      </c>
      <c r="C507" s="5"/>
      <c r="D507" s="5"/>
      <c r="E507" s="5"/>
      <c r="F507" s="9">
        <f>C507+D507-E507</f>
        <v>0</v>
      </c>
      <c r="G507" s="10">
        <v>0.75</v>
      </c>
      <c r="H507" s="11">
        <v>119</v>
      </c>
      <c r="I507" s="17">
        <v>1.1000000000000001</v>
      </c>
      <c r="J507" s="17">
        <f>H507*I507</f>
        <v>130.9</v>
      </c>
      <c r="K507" s="17"/>
      <c r="L507" s="17"/>
      <c r="M507" s="17"/>
      <c r="N507" s="17" t="s">
        <v>689</v>
      </c>
      <c r="O507" s="10" t="s">
        <v>692</v>
      </c>
      <c r="P507" s="10"/>
      <c r="Q507" s="12">
        <f>(J507*0.8+250)*1.25</f>
        <v>443.40000000000003</v>
      </c>
      <c r="R507" s="13">
        <f>J507*0.8*0.15/G507</f>
        <v>20.944000000000003</v>
      </c>
      <c r="S507" s="13">
        <f>J507*0.8*0.05/G507</f>
        <v>6.9813333333333345</v>
      </c>
      <c r="T507" s="13">
        <f>J507*0.8*0.1/G507</f>
        <v>13.962666666666669</v>
      </c>
      <c r="U507" s="13">
        <f>J507*0.8*0.075/G507</f>
        <v>10.472000000000001</v>
      </c>
      <c r="V507" s="12">
        <f>(R507+65)*1.25+K507+M507*1.25</f>
        <v>107.43</v>
      </c>
      <c r="W507" s="12">
        <v>110</v>
      </c>
      <c r="X507" s="12">
        <f>(T507+52)*1.25+K507+M507*1.25</f>
        <v>82.453333333333333</v>
      </c>
      <c r="Y507" s="12">
        <f>(U507+41)*1.25+L507+M507*1.25</f>
        <v>64.34</v>
      </c>
      <c r="Z507" s="12">
        <f>(S507+30)*1.25+L507+M507*1.25</f>
        <v>46.226666666666667</v>
      </c>
      <c r="AB507" s="3" t="e">
        <f>#REF!*H507</f>
        <v>#REF!</v>
      </c>
    </row>
    <row r="508" spans="2:28" ht="13" hidden="1" x14ac:dyDescent="0.3">
      <c r="B508" s="6" t="s">
        <v>206</v>
      </c>
      <c r="C508" s="6"/>
      <c r="D508" s="6"/>
      <c r="E508" s="6"/>
      <c r="F508" s="9">
        <f>C508+D508-E508</f>
        <v>0</v>
      </c>
      <c r="G508" s="10">
        <v>0.75</v>
      </c>
      <c r="H508" s="11">
        <v>119</v>
      </c>
      <c r="I508" s="17">
        <v>1.2</v>
      </c>
      <c r="J508" s="17">
        <f>H508*I508</f>
        <v>142.79999999999998</v>
      </c>
      <c r="K508" s="17">
        <v>0</v>
      </c>
      <c r="L508" s="17">
        <v>0</v>
      </c>
      <c r="M508" s="17"/>
      <c r="N508" s="17"/>
      <c r="O508" s="10"/>
      <c r="P508" s="10"/>
      <c r="Q508" s="12">
        <f>(J508*0.8+250)*1.25</f>
        <v>455.3</v>
      </c>
      <c r="R508" s="13">
        <f>J508*0.8*0.15/G508</f>
        <v>22.847999999999999</v>
      </c>
      <c r="S508" s="13">
        <f>J508*0.8*0.05/G508</f>
        <v>7.6159999999999997</v>
      </c>
      <c r="T508" s="13">
        <f>J508*0.8*0.1/G508</f>
        <v>15.231999999999999</v>
      </c>
      <c r="U508" s="13">
        <f>J508*0.8*0.075/G508</f>
        <v>11.423999999999999</v>
      </c>
      <c r="V508" s="12">
        <f>(R508+65)*1.25+K508+M508*1.25</f>
        <v>109.81</v>
      </c>
      <c r="W508" s="12"/>
      <c r="X508" s="12">
        <f>(T508+52)*1.25+K508+M508*1.25</f>
        <v>84.039999999999992</v>
      </c>
      <c r="Y508" s="12">
        <f>(U508+41)*1.25+L508+M508*1.25</f>
        <v>65.53</v>
      </c>
      <c r="Z508" s="12">
        <f>(S508+30)*1.25+L508+M508*1.25</f>
        <v>47.019999999999996</v>
      </c>
      <c r="AA508" s="2"/>
      <c r="AB508" s="3" t="e">
        <f>#REF!*H508</f>
        <v>#REF!</v>
      </c>
    </row>
    <row r="509" spans="2:28" s="3" customFormat="1" ht="13" x14ac:dyDescent="0.3">
      <c r="B509" s="5" t="s">
        <v>666</v>
      </c>
      <c r="C509" s="5"/>
      <c r="D509" s="5">
        <v>11</v>
      </c>
      <c r="E509" s="5">
        <v>15</v>
      </c>
      <c r="F509" s="9">
        <f>C509+D509-E509</f>
        <v>-4</v>
      </c>
      <c r="G509" s="10">
        <v>0.75</v>
      </c>
      <c r="H509" s="11">
        <v>99</v>
      </c>
      <c r="I509" s="17">
        <v>1</v>
      </c>
      <c r="J509" s="17">
        <f>H509*I509</f>
        <v>99</v>
      </c>
      <c r="K509" s="17"/>
      <c r="L509" s="17"/>
      <c r="M509" s="17"/>
      <c r="N509" s="17" t="s">
        <v>689</v>
      </c>
      <c r="O509" s="10" t="s">
        <v>692</v>
      </c>
      <c r="P509" s="10" t="s">
        <v>319</v>
      </c>
      <c r="Q509" s="12">
        <f>(J509*0.8+250)*1.25</f>
        <v>411.5</v>
      </c>
      <c r="R509" s="13">
        <f>J509*0.8*0.15/G509</f>
        <v>15.840000000000002</v>
      </c>
      <c r="S509" s="13">
        <f>J509*0.8*0.05/G509</f>
        <v>5.28</v>
      </c>
      <c r="T509" s="13">
        <f>J509*0.8*0.1/G509</f>
        <v>10.56</v>
      </c>
      <c r="U509" s="13">
        <f>J509*0.8*0.075/G509</f>
        <v>7.9200000000000008</v>
      </c>
      <c r="V509" s="12">
        <f>(R509+65)*1.25+K509+M509*1.25</f>
        <v>101.05000000000001</v>
      </c>
      <c r="W509" s="12">
        <v>110</v>
      </c>
      <c r="X509" s="12">
        <f>(T509+52)*1.25+K509+M509*1.25</f>
        <v>78.2</v>
      </c>
      <c r="Y509" s="12">
        <f>(U509+41)*1.25+L509+M509*1.25</f>
        <v>61.150000000000006</v>
      </c>
      <c r="Z509" s="12">
        <f>(S509+30)*1.25+L509+M509*1.25</f>
        <v>44.1</v>
      </c>
    </row>
    <row r="510" spans="2:28" s="3" customFormat="1" ht="13" x14ac:dyDescent="0.3">
      <c r="B510" s="5" t="s">
        <v>667</v>
      </c>
      <c r="C510" s="5">
        <v>1</v>
      </c>
      <c r="D510" s="5"/>
      <c r="E510" s="5">
        <v>1</v>
      </c>
      <c r="F510" s="9">
        <f>C510+D510-E510</f>
        <v>0</v>
      </c>
      <c r="G510" s="10">
        <v>0.75</v>
      </c>
      <c r="H510" s="11">
        <v>189</v>
      </c>
      <c r="I510" s="17">
        <v>1.1000000000000001</v>
      </c>
      <c r="J510" s="17">
        <f>H510*I510</f>
        <v>207.9</v>
      </c>
      <c r="K510" s="17"/>
      <c r="L510" s="17"/>
      <c r="M510" s="17"/>
      <c r="N510" s="17" t="s">
        <v>689</v>
      </c>
      <c r="O510" s="10" t="s">
        <v>692</v>
      </c>
      <c r="P510" s="10" t="s">
        <v>318</v>
      </c>
      <c r="Q510" s="12">
        <f>(J510*0.8+250)*1.25</f>
        <v>520.40000000000009</v>
      </c>
      <c r="R510" s="13">
        <f>J510*0.8*0.15/G510</f>
        <v>33.264000000000003</v>
      </c>
      <c r="S510" s="13">
        <f>J510*0.8*0.05/G510</f>
        <v>11.088000000000001</v>
      </c>
      <c r="T510" s="13">
        <f>J510*0.8*0.1/G510</f>
        <v>22.176000000000002</v>
      </c>
      <c r="U510" s="13">
        <f>J510*0.8*0.075/G510</f>
        <v>16.632000000000001</v>
      </c>
      <c r="V510" s="12">
        <f>(R510+65)*1.25+K510+M510*1.25</f>
        <v>122.83000000000001</v>
      </c>
      <c r="W510" s="12">
        <v>130</v>
      </c>
      <c r="X510" s="12">
        <f>(T510+52)*1.25+K510+M510*1.25</f>
        <v>92.72</v>
      </c>
      <c r="Y510" s="12">
        <f>(U510+41)*1.25+L510+M510*1.25</f>
        <v>72.040000000000006</v>
      </c>
      <c r="Z510" s="12">
        <f>(S510+30)*1.25+L510+M510*1.25</f>
        <v>51.36</v>
      </c>
    </row>
    <row r="511" spans="2:28" s="3" customFormat="1" x14ac:dyDescent="0.35">
      <c r="B511" s="6" t="s">
        <v>117</v>
      </c>
      <c r="C511" s="6"/>
      <c r="D511" s="6">
        <v>1</v>
      </c>
      <c r="E511" s="6">
        <v>1</v>
      </c>
      <c r="F511" s="9">
        <f>C511+D511-E511</f>
        <v>0</v>
      </c>
      <c r="G511" s="10">
        <v>0.75</v>
      </c>
      <c r="H511" s="11">
        <v>165</v>
      </c>
      <c r="I511" s="17">
        <v>1.2</v>
      </c>
      <c r="J511" s="17">
        <f>H511*I511</f>
        <v>198</v>
      </c>
      <c r="K511" s="17"/>
      <c r="L511" s="17"/>
      <c r="M511" s="17"/>
      <c r="N511" s="17" t="s">
        <v>689</v>
      </c>
      <c r="O511" s="10" t="s">
        <v>692</v>
      </c>
      <c r="P511" s="10" t="s">
        <v>769</v>
      </c>
      <c r="Q511" s="12">
        <f>(J511*0.8+250)*1.25</f>
        <v>510.5</v>
      </c>
      <c r="R511" s="13">
        <f>J511*0.8*0.15/G511</f>
        <v>31.680000000000003</v>
      </c>
      <c r="S511" s="13">
        <f>J511*0.8*0.05/G511</f>
        <v>10.56</v>
      </c>
      <c r="T511" s="13">
        <f>J511*0.8*0.1/G511</f>
        <v>21.12</v>
      </c>
      <c r="U511" s="13">
        <f>J511*0.8*0.075/G511</f>
        <v>15.840000000000002</v>
      </c>
      <c r="V511" s="12">
        <f>(R511+65)*1.25+K511+M511*1.25</f>
        <v>120.85000000000001</v>
      </c>
      <c r="W511" s="12">
        <v>130</v>
      </c>
      <c r="X511" s="12">
        <f>(T511+52)*1.25+K511+M511*1.25</f>
        <v>91.4</v>
      </c>
      <c r="Y511" s="12">
        <f>(U511+41)*1.25+L511+M511*1.25</f>
        <v>71.050000000000011</v>
      </c>
      <c r="Z511" s="12">
        <f>(S511+30)*1.25+L511+M511*1.25</f>
        <v>50.7</v>
      </c>
      <c r="AA511"/>
      <c r="AB511" s="3" t="e">
        <f>#REF!*H511</f>
        <v>#REF!</v>
      </c>
    </row>
    <row r="512" spans="2:28" s="3" customFormat="1" x14ac:dyDescent="0.35">
      <c r="B512" s="5" t="s">
        <v>282</v>
      </c>
      <c r="C512" s="5"/>
      <c r="D512" s="5"/>
      <c r="E512" s="5"/>
      <c r="F512" s="9">
        <f>C512+D512-E512</f>
        <v>0</v>
      </c>
      <c r="G512" s="10">
        <v>0.75</v>
      </c>
      <c r="H512" s="11">
        <v>99</v>
      </c>
      <c r="I512" s="17">
        <v>1</v>
      </c>
      <c r="J512" s="17">
        <f>H512*I512</f>
        <v>99</v>
      </c>
      <c r="K512" s="17"/>
      <c r="L512" s="17"/>
      <c r="M512" s="17"/>
      <c r="N512" s="17" t="s">
        <v>689</v>
      </c>
      <c r="O512" s="10" t="s">
        <v>692</v>
      </c>
      <c r="P512" s="10" t="s">
        <v>321</v>
      </c>
      <c r="Q512" s="12">
        <f>(J512*0.8+250)*1.25</f>
        <v>411.5</v>
      </c>
      <c r="R512" s="13">
        <f>J512*0.8*0.15/G512</f>
        <v>15.840000000000002</v>
      </c>
      <c r="S512" s="13">
        <f>J512*0.8*0.05/G512</f>
        <v>5.28</v>
      </c>
      <c r="T512" s="13">
        <f>J512*0.8*0.1/G512</f>
        <v>10.56</v>
      </c>
      <c r="U512" s="13">
        <f>J512*0.8*0.075/G512</f>
        <v>7.9200000000000008</v>
      </c>
      <c r="V512" s="12">
        <f>(R512+65)*1.25+K512+M512*1.25</f>
        <v>101.05000000000001</v>
      </c>
      <c r="W512" s="12">
        <v>100</v>
      </c>
      <c r="X512" s="12">
        <f>(T512+52)*1.25+K512+M512*1.25</f>
        <v>78.2</v>
      </c>
      <c r="Y512" s="12">
        <f>(U512+41)*1.25+L512+M512*1.25</f>
        <v>61.150000000000006</v>
      </c>
      <c r="Z512" s="12">
        <f>(S512+30)*1.25+L512+M512*1.25</f>
        <v>44.1</v>
      </c>
      <c r="AA512"/>
      <c r="AB512" s="3" t="e">
        <f>#REF!*H512</f>
        <v>#REF!</v>
      </c>
    </row>
    <row r="513" spans="2:29" s="3" customFormat="1" ht="13" x14ac:dyDescent="0.3">
      <c r="B513" s="6" t="s">
        <v>621</v>
      </c>
      <c r="C513" s="6">
        <v>1</v>
      </c>
      <c r="D513" s="6"/>
      <c r="E513" s="6"/>
      <c r="F513" s="9">
        <f>C513+D513-E513</f>
        <v>1</v>
      </c>
      <c r="G513" s="10">
        <v>0.75</v>
      </c>
      <c r="H513" s="11">
        <v>139</v>
      </c>
      <c r="I513" s="17">
        <v>1</v>
      </c>
      <c r="J513" s="17">
        <f>H513*I513</f>
        <v>139</v>
      </c>
      <c r="K513" s="17"/>
      <c r="L513" s="17"/>
      <c r="M513" s="17"/>
      <c r="N513" s="17" t="s">
        <v>689</v>
      </c>
      <c r="O513" s="10" t="s">
        <v>692</v>
      </c>
      <c r="P513" s="10"/>
      <c r="Q513" s="12">
        <f>(J513*0.8+250)*1.25</f>
        <v>451.5</v>
      </c>
      <c r="R513" s="13">
        <f>J513*0.8*0.15/G513</f>
        <v>22.24</v>
      </c>
      <c r="S513" s="13">
        <f>J513*0.8*0.05/G513</f>
        <v>7.413333333333334</v>
      </c>
      <c r="T513" s="13">
        <f>J513*0.8*0.1/G513</f>
        <v>14.826666666666668</v>
      </c>
      <c r="U513" s="13">
        <f>J513*0.8*0.075/G513</f>
        <v>11.12</v>
      </c>
      <c r="V513" s="12">
        <f>(R513+65)*1.25+K513+M513*1.25</f>
        <v>109.05</v>
      </c>
      <c r="W513" s="12">
        <v>110</v>
      </c>
      <c r="X513" s="12">
        <f>(T513+52)*1.25+K513+M513*1.25</f>
        <v>83.533333333333331</v>
      </c>
      <c r="Y513" s="12">
        <f>(U513+41)*1.25+L513+M513*1.25</f>
        <v>65.149999999999991</v>
      </c>
      <c r="Z513" s="12">
        <f>(S513+30)*1.25+L513+M513*1.25</f>
        <v>46.766666666666666</v>
      </c>
      <c r="AB513" s="3" t="e">
        <f>#REF!*H513</f>
        <v>#REF!</v>
      </c>
    </row>
    <row r="514" spans="2:29" x14ac:dyDescent="0.35">
      <c r="B514" s="5" t="s">
        <v>664</v>
      </c>
      <c r="C514" s="5">
        <v>4</v>
      </c>
      <c r="D514" s="5">
        <v>15</v>
      </c>
      <c r="E514" s="5">
        <v>15</v>
      </c>
      <c r="F514" s="9">
        <f>C514+D514-E514</f>
        <v>4</v>
      </c>
      <c r="G514" s="10">
        <v>0.75</v>
      </c>
      <c r="H514" s="11">
        <v>89</v>
      </c>
      <c r="I514" s="17">
        <v>1</v>
      </c>
      <c r="J514" s="17">
        <f>H514*I514</f>
        <v>89</v>
      </c>
      <c r="K514" s="17"/>
      <c r="L514" s="17"/>
      <c r="M514" s="17"/>
      <c r="N514" s="17" t="s">
        <v>689</v>
      </c>
      <c r="O514" s="10" t="s">
        <v>692</v>
      </c>
      <c r="P514" s="10"/>
      <c r="Q514" s="12">
        <f>(J514*0.8+250)*1.25</f>
        <v>401.5</v>
      </c>
      <c r="R514" s="13">
        <f>J514*0.8*0.15/G514</f>
        <v>14.24</v>
      </c>
      <c r="S514" s="13">
        <f>J514*0.8*0.05/G514</f>
        <v>4.746666666666667</v>
      </c>
      <c r="T514" s="13">
        <f>J514*0.8*0.1/G514</f>
        <v>9.4933333333333341</v>
      </c>
      <c r="U514" s="13">
        <f>J514*0.8*0.075/G514</f>
        <v>7.12</v>
      </c>
      <c r="V514" s="12">
        <f>(R514+65)*1.25+K514+M514*1.25</f>
        <v>99.05</v>
      </c>
      <c r="W514" s="12">
        <v>100</v>
      </c>
      <c r="X514" s="12">
        <f>(T514+52)*1.25+K514+M514*1.25</f>
        <v>76.86666666666666</v>
      </c>
      <c r="Y514" s="12">
        <f>(U514+41)*1.25+L514+M514*1.25</f>
        <v>60.15</v>
      </c>
      <c r="Z514" s="12">
        <f>(S514+30)*1.25+L514+M514*1.25</f>
        <v>43.433333333333337</v>
      </c>
      <c r="AB514" s="3" t="e">
        <f>#REF!*H514</f>
        <v>#REF!</v>
      </c>
    </row>
    <row r="515" spans="2:29" s="3" customFormat="1" x14ac:dyDescent="0.35">
      <c r="B515" s="5" t="s">
        <v>38</v>
      </c>
      <c r="C515" s="5">
        <v>1</v>
      </c>
      <c r="D515" s="5">
        <v>3</v>
      </c>
      <c r="E515" s="5">
        <v>4</v>
      </c>
      <c r="F515" s="9">
        <f>C515+D515-E515</f>
        <v>0</v>
      </c>
      <c r="G515" s="10">
        <v>0.75</v>
      </c>
      <c r="H515" s="11">
        <v>174</v>
      </c>
      <c r="I515" s="17">
        <v>1.2</v>
      </c>
      <c r="J515" s="17">
        <f>H515*I515</f>
        <v>208.79999999999998</v>
      </c>
      <c r="K515" s="17"/>
      <c r="L515" s="17"/>
      <c r="M515" s="17"/>
      <c r="N515" s="17" t="s">
        <v>689</v>
      </c>
      <c r="O515" s="10" t="s">
        <v>692</v>
      </c>
      <c r="P515" s="10" t="s">
        <v>351</v>
      </c>
      <c r="Q515" s="12">
        <f>(J515*0.8+250)*1.25</f>
        <v>521.29999999999995</v>
      </c>
      <c r="R515" s="13">
        <f>J515*0.8*0.15/G515</f>
        <v>33.407999999999994</v>
      </c>
      <c r="S515" s="13">
        <f>J515*0.8*0.05/G515</f>
        <v>11.136000000000001</v>
      </c>
      <c r="T515" s="13">
        <f>J515*0.8*0.1/G515</f>
        <v>22.272000000000002</v>
      </c>
      <c r="U515" s="13">
        <f>J515*0.8*0.075/G515</f>
        <v>16.703999999999997</v>
      </c>
      <c r="V515" s="12">
        <f>(R515+65)*1.25+K515+M515*1.25</f>
        <v>123.00999999999999</v>
      </c>
      <c r="W515" s="12">
        <v>130</v>
      </c>
      <c r="X515" s="12">
        <f>(T515+52)*1.25+K515+M515*1.25</f>
        <v>92.84</v>
      </c>
      <c r="Y515" s="12">
        <f>(U515+41)*1.25+L515+M515*1.25</f>
        <v>72.13</v>
      </c>
      <c r="Z515" s="12">
        <f>(S515+30)*1.25+L515+M515*1.25</f>
        <v>51.42</v>
      </c>
      <c r="AA515"/>
      <c r="AB515" s="3" t="e">
        <f>#REF!*H515</f>
        <v>#REF!</v>
      </c>
    </row>
    <row r="516" spans="2:29" s="3" customFormat="1" x14ac:dyDescent="0.35">
      <c r="B516" s="5" t="s">
        <v>227</v>
      </c>
      <c r="C516" s="5"/>
      <c r="D516" s="5"/>
      <c r="E516" s="5"/>
      <c r="F516" s="9">
        <f>C516+D516-E516</f>
        <v>0</v>
      </c>
      <c r="G516" s="10">
        <v>0.75</v>
      </c>
      <c r="H516" s="11">
        <v>214</v>
      </c>
      <c r="I516" s="17">
        <v>1</v>
      </c>
      <c r="J516" s="17">
        <f>H516*I516</f>
        <v>214</v>
      </c>
      <c r="K516" s="17"/>
      <c r="L516" s="17"/>
      <c r="M516" s="17"/>
      <c r="N516" s="17" t="s">
        <v>689</v>
      </c>
      <c r="O516" s="10" t="s">
        <v>692</v>
      </c>
      <c r="P516" s="14" t="s">
        <v>352</v>
      </c>
      <c r="Q516" s="12">
        <f>(J516*0.8+250)*1.25</f>
        <v>526.5</v>
      </c>
      <c r="R516" s="13">
        <f>J516*0.8*0.15/G516</f>
        <v>34.24</v>
      </c>
      <c r="S516" s="13">
        <f>J516*0.8*0.05/G516</f>
        <v>11.413333333333334</v>
      </c>
      <c r="T516" s="13">
        <f>J516*0.8*0.1/G516</f>
        <v>22.826666666666668</v>
      </c>
      <c r="U516" s="13">
        <f>J516*0.8*0.075/G516</f>
        <v>17.12</v>
      </c>
      <c r="V516" s="12">
        <f>(R516+65)*1.25+K516+M516*1.25</f>
        <v>124.05000000000001</v>
      </c>
      <c r="W516" s="12">
        <v>130</v>
      </c>
      <c r="X516" s="12">
        <f>(T516+52)*1.25+K516+M516*1.25</f>
        <v>93.533333333333331</v>
      </c>
      <c r="Y516" s="12">
        <f>(U516+41)*1.25+L516+M516*1.25</f>
        <v>72.650000000000006</v>
      </c>
      <c r="Z516" s="12">
        <f>(S516+30)*1.25+L516+M516*1.25</f>
        <v>51.766666666666666</v>
      </c>
      <c r="AA516"/>
      <c r="AB516" s="3" t="e">
        <f>#REF!*H516</f>
        <v>#REF!</v>
      </c>
    </row>
    <row r="517" spans="2:29" s="3" customFormat="1" ht="13" x14ac:dyDescent="0.3">
      <c r="B517" s="5" t="s">
        <v>223</v>
      </c>
      <c r="C517" s="5">
        <v>12</v>
      </c>
      <c r="D517" s="5"/>
      <c r="E517" s="5"/>
      <c r="F517" s="9">
        <f>C517+D517-E517</f>
        <v>12</v>
      </c>
      <c r="G517" s="10">
        <v>0.75</v>
      </c>
      <c r="H517" s="11">
        <v>140</v>
      </c>
      <c r="I517" s="17">
        <v>1.2</v>
      </c>
      <c r="J517" s="17">
        <f>H517*I517</f>
        <v>168</v>
      </c>
      <c r="K517" s="17"/>
      <c r="L517" s="17"/>
      <c r="M517" s="17"/>
      <c r="N517" s="17" t="s">
        <v>689</v>
      </c>
      <c r="O517" s="10" t="s">
        <v>692</v>
      </c>
      <c r="P517" s="10" t="s">
        <v>357</v>
      </c>
      <c r="Q517" s="12">
        <f>(J517*0.8+250)*1.25</f>
        <v>480.5</v>
      </c>
      <c r="R517" s="13">
        <f>J517*0.8*0.15/G517</f>
        <v>26.88</v>
      </c>
      <c r="S517" s="13">
        <f>J517*0.8*0.05/G517</f>
        <v>8.9600000000000009</v>
      </c>
      <c r="T517" s="13">
        <f>J517*0.8*0.1/G517</f>
        <v>17.920000000000002</v>
      </c>
      <c r="U517" s="13">
        <f>J517*0.8*0.075/G517</f>
        <v>13.44</v>
      </c>
      <c r="V517" s="12">
        <f>(R517+65)*1.25+K517+M517*1.25</f>
        <v>114.85</v>
      </c>
      <c r="W517" s="12">
        <v>120</v>
      </c>
      <c r="X517" s="12">
        <f>(T517+52)*1.25+K517+M517*1.25</f>
        <v>87.4</v>
      </c>
      <c r="Y517" s="12">
        <f>(U517+41)*1.25+L517+M517*1.25</f>
        <v>68.05</v>
      </c>
      <c r="Z517" s="12">
        <f>(S517+30)*1.25+L517+M517*1.25</f>
        <v>48.7</v>
      </c>
      <c r="AB517" s="3" t="e">
        <f>#REF!*H517</f>
        <v>#REF!</v>
      </c>
    </row>
    <row r="518" spans="2:29" s="3" customFormat="1" ht="13" x14ac:dyDescent="0.3">
      <c r="B518" s="5" t="s">
        <v>220</v>
      </c>
      <c r="C518" s="5"/>
      <c r="D518" s="5"/>
      <c r="E518" s="5"/>
      <c r="F518" s="9">
        <f>C518+D518-E518</f>
        <v>0</v>
      </c>
      <c r="G518" s="10">
        <v>0.75</v>
      </c>
      <c r="H518" s="11">
        <v>140</v>
      </c>
      <c r="I518" s="17">
        <v>1.2</v>
      </c>
      <c r="J518" s="17">
        <f>H518*I518</f>
        <v>168</v>
      </c>
      <c r="K518" s="17"/>
      <c r="L518" s="17"/>
      <c r="M518" s="17"/>
      <c r="N518" s="17" t="s">
        <v>689</v>
      </c>
      <c r="O518" s="10" t="s">
        <v>692</v>
      </c>
      <c r="P518" s="10" t="s">
        <v>358</v>
      </c>
      <c r="Q518" s="12">
        <f>(J518*0.8+250)*1.25</f>
        <v>480.5</v>
      </c>
      <c r="R518" s="13">
        <f>J518*0.8*0.15/G518</f>
        <v>26.88</v>
      </c>
      <c r="S518" s="13">
        <f>J518*0.8*0.05/G518</f>
        <v>8.9600000000000009</v>
      </c>
      <c r="T518" s="13">
        <f>J518*0.8*0.1/G518</f>
        <v>17.920000000000002</v>
      </c>
      <c r="U518" s="13">
        <f>J518*0.8*0.075/G518</f>
        <v>13.44</v>
      </c>
      <c r="V518" s="12">
        <f>(R518+65)*1.25+K518+M518*1.25</f>
        <v>114.85</v>
      </c>
      <c r="W518" s="12">
        <v>120</v>
      </c>
      <c r="X518" s="12">
        <f>(T518+52)*1.25+K518+M518*1.25</f>
        <v>87.4</v>
      </c>
      <c r="Y518" s="12">
        <f>(U518+41)*1.25+L518+M518*1.25</f>
        <v>68.05</v>
      </c>
      <c r="Z518" s="12">
        <f>(S518+30)*1.25+L518+M518*1.25</f>
        <v>48.7</v>
      </c>
      <c r="AB518" s="3" t="e">
        <f>#REF!*H518</f>
        <v>#REF!</v>
      </c>
    </row>
    <row r="519" spans="2:29" s="3" customFormat="1" ht="13" x14ac:dyDescent="0.3">
      <c r="B519" s="5" t="s">
        <v>219</v>
      </c>
      <c r="C519" s="5">
        <v>6</v>
      </c>
      <c r="D519" s="5"/>
      <c r="E519" s="5">
        <v>2</v>
      </c>
      <c r="F519" s="9">
        <f>C519+D519-E519</f>
        <v>4</v>
      </c>
      <c r="G519" s="10">
        <v>0.75</v>
      </c>
      <c r="H519" s="11">
        <v>150</v>
      </c>
      <c r="I519" s="17">
        <v>1.2</v>
      </c>
      <c r="J519" s="17">
        <f>H519*I519</f>
        <v>180</v>
      </c>
      <c r="K519" s="17"/>
      <c r="L519" s="17"/>
      <c r="M519" s="17"/>
      <c r="N519" s="17" t="s">
        <v>689</v>
      </c>
      <c r="O519" s="10" t="s">
        <v>692</v>
      </c>
      <c r="P519" s="10" t="s">
        <v>361</v>
      </c>
      <c r="Q519" s="12">
        <f>(J519*0.8+250)*1.25</f>
        <v>492.5</v>
      </c>
      <c r="R519" s="13">
        <f>J519*0.8*0.15/G519</f>
        <v>28.799999999999997</v>
      </c>
      <c r="S519" s="13">
        <f>J519*0.8*0.05/G519</f>
        <v>9.6</v>
      </c>
      <c r="T519" s="13">
        <f>J519*0.8*0.1/G519</f>
        <v>19.2</v>
      </c>
      <c r="U519" s="13">
        <f>J519*0.8*0.075/G519</f>
        <v>14.399999999999999</v>
      </c>
      <c r="V519" s="12">
        <f>(R519+65)*1.25+K519+M519*1.25</f>
        <v>117.25</v>
      </c>
      <c r="W519" s="12">
        <v>120</v>
      </c>
      <c r="X519" s="12">
        <f>(T519+52)*1.25+K519+M519*1.25</f>
        <v>89</v>
      </c>
      <c r="Y519" s="12">
        <f>(U519+41)*1.25+L519+M519*1.25</f>
        <v>69.25</v>
      </c>
      <c r="Z519" s="12">
        <f>(S519+30)*1.25+L519+M519*1.25</f>
        <v>49.5</v>
      </c>
      <c r="AB519" s="3" t="e">
        <f>#REF!*H519</f>
        <v>#REF!</v>
      </c>
      <c r="AC519" s="3" t="s">
        <v>1</v>
      </c>
    </row>
    <row r="520" spans="2:29" s="3" customFormat="1" x14ac:dyDescent="0.35">
      <c r="B520" s="5" t="s">
        <v>675</v>
      </c>
      <c r="C520" s="5">
        <v>2</v>
      </c>
      <c r="D520" s="5"/>
      <c r="E520" s="5">
        <v>2</v>
      </c>
      <c r="F520" s="9">
        <f>C520+D520-E520</f>
        <v>0</v>
      </c>
      <c r="G520" s="10">
        <v>0.75</v>
      </c>
      <c r="H520" s="11">
        <v>279</v>
      </c>
      <c r="I520" s="17">
        <v>1.2</v>
      </c>
      <c r="J520" s="17">
        <f>H520*I520</f>
        <v>334.8</v>
      </c>
      <c r="K520" s="17">
        <v>16</v>
      </c>
      <c r="L520" s="17">
        <v>8</v>
      </c>
      <c r="M520" s="17"/>
      <c r="N520" s="17" t="s">
        <v>689</v>
      </c>
      <c r="O520" s="10" t="s">
        <v>692</v>
      </c>
      <c r="P520" s="10" t="s">
        <v>507</v>
      </c>
      <c r="Q520" s="12">
        <f>(J520*0.8+250)*1.25</f>
        <v>647.30000000000007</v>
      </c>
      <c r="R520" s="13">
        <f>J520*0.8*0.15/G520</f>
        <v>53.568000000000005</v>
      </c>
      <c r="S520" s="13">
        <f>J520*0.8*0.05/G520</f>
        <v>17.856000000000005</v>
      </c>
      <c r="T520" s="13">
        <f>J520*0.8*0.1/G520</f>
        <v>35.71200000000001</v>
      </c>
      <c r="U520" s="13">
        <f>J520*0.8*0.075/G520</f>
        <v>26.784000000000002</v>
      </c>
      <c r="V520" s="12">
        <f>(R520+65)*1.25+K520+M520*1.25</f>
        <v>164.21</v>
      </c>
      <c r="W520" s="12">
        <v>180</v>
      </c>
      <c r="X520" s="12">
        <f>(T520+52)*1.25+K520+M520*1.25</f>
        <v>125.64000000000001</v>
      </c>
      <c r="Y520" s="12">
        <f>(U520+41)*1.25+L520+M520*1.25</f>
        <v>92.73</v>
      </c>
      <c r="Z520" s="12">
        <f>(S520+30)*1.25+L520+M520*1.25</f>
        <v>67.820000000000007</v>
      </c>
      <c r="AA520"/>
      <c r="AB520" s="3" t="e">
        <f>#REF!*H520</f>
        <v>#REF!</v>
      </c>
    </row>
    <row r="521" spans="2:29" s="3" customFormat="1" x14ac:dyDescent="0.35">
      <c r="B521" s="5" t="s">
        <v>643</v>
      </c>
      <c r="C521" s="5">
        <v>2</v>
      </c>
      <c r="D521" s="5"/>
      <c r="E521" s="5">
        <v>1</v>
      </c>
      <c r="F521" s="9">
        <f>C521+D521-E521</f>
        <v>1</v>
      </c>
      <c r="G521" s="10">
        <v>0.75</v>
      </c>
      <c r="H521" s="11">
        <v>229</v>
      </c>
      <c r="I521" s="17">
        <v>1.2</v>
      </c>
      <c r="J521" s="17">
        <f>H521*I521</f>
        <v>274.8</v>
      </c>
      <c r="K521" s="17"/>
      <c r="L521" s="17"/>
      <c r="M521" s="17">
        <v>10</v>
      </c>
      <c r="N521" s="17" t="s">
        <v>689</v>
      </c>
      <c r="O521" s="10" t="s">
        <v>692</v>
      </c>
      <c r="P521" s="10"/>
      <c r="Q521" s="12">
        <f>(J521*0.8+250)*1.25</f>
        <v>587.30000000000007</v>
      </c>
      <c r="R521" s="13">
        <f>J521*0.8*0.15/G521</f>
        <v>43.968000000000011</v>
      </c>
      <c r="S521" s="13">
        <f>J521*0.8*0.05/G521</f>
        <v>14.656000000000004</v>
      </c>
      <c r="T521" s="13">
        <f>J521*0.8*0.1/G521</f>
        <v>29.312000000000008</v>
      </c>
      <c r="U521" s="13">
        <f>J521*0.8*0.075/G521</f>
        <v>21.984000000000005</v>
      </c>
      <c r="V521" s="12">
        <f>(R521+65)*1.25+K521+M521*1.25</f>
        <v>148.71000000000004</v>
      </c>
      <c r="W521" s="12">
        <v>160</v>
      </c>
      <c r="X521" s="12">
        <f>(T521+52)*1.25+K521+M521*1.25</f>
        <v>114.14000000000001</v>
      </c>
      <c r="Y521" s="12">
        <f>(U521+41)*1.25+L521+M521*1.25</f>
        <v>91.230000000000018</v>
      </c>
      <c r="Z521" s="12">
        <f>(S521+30)*1.25+L521+M521*1.25</f>
        <v>68.320000000000007</v>
      </c>
      <c r="AA521"/>
      <c r="AB521" s="3" t="e">
        <f>#REF!*H521</f>
        <v>#REF!</v>
      </c>
    </row>
    <row r="522" spans="2:29" s="3" customFormat="1" x14ac:dyDescent="0.35">
      <c r="B522" s="5" t="s">
        <v>92</v>
      </c>
      <c r="C522" s="5">
        <v>3</v>
      </c>
      <c r="D522" s="5"/>
      <c r="E522" s="5"/>
      <c r="F522" s="9">
        <f>C522+D522-E522</f>
        <v>3</v>
      </c>
      <c r="G522" s="10">
        <v>0.75</v>
      </c>
      <c r="H522" s="11">
        <v>375</v>
      </c>
      <c r="I522" s="17">
        <v>1.2</v>
      </c>
      <c r="J522" s="17">
        <f>H522*I522</f>
        <v>450</v>
      </c>
      <c r="K522" s="17">
        <v>16</v>
      </c>
      <c r="L522" s="17">
        <v>8</v>
      </c>
      <c r="M522" s="17"/>
      <c r="N522" s="17" t="s">
        <v>689</v>
      </c>
      <c r="O522" s="10" t="s">
        <v>692</v>
      </c>
      <c r="P522" s="10" t="s">
        <v>428</v>
      </c>
      <c r="Q522" s="12">
        <f>(J522*0.8+250)*1.25</f>
        <v>762.5</v>
      </c>
      <c r="R522" s="13">
        <f>J522*0.8*0.15/G522</f>
        <v>72</v>
      </c>
      <c r="S522" s="13">
        <f>J522*0.8*0.05/G522</f>
        <v>24</v>
      </c>
      <c r="T522" s="13">
        <f>J522*0.8*0.1/G522</f>
        <v>48</v>
      </c>
      <c r="U522" s="13">
        <f>J522*0.8*0.075/G522</f>
        <v>36</v>
      </c>
      <c r="V522" s="12">
        <f>(R522+65)*1.25+K522+M522*1.25</f>
        <v>187.25</v>
      </c>
      <c r="W522" s="12">
        <v>200</v>
      </c>
      <c r="X522" s="12">
        <f>(T522+52)*1.25+K522+M522*1.25</f>
        <v>141</v>
      </c>
      <c r="Y522" s="12">
        <f>(U522+41)*1.25+L522+M522*1.25</f>
        <v>104.25</v>
      </c>
      <c r="Z522" s="12">
        <f>(S522+30)*1.25+L522+M522*1.25</f>
        <v>75.5</v>
      </c>
      <c r="AA522"/>
      <c r="AB522" s="3" t="e">
        <f>#REF!*H522</f>
        <v>#REF!</v>
      </c>
    </row>
    <row r="523" spans="2:29" s="3" customFormat="1" ht="13" x14ac:dyDescent="0.3">
      <c r="B523" s="5" t="s">
        <v>534</v>
      </c>
      <c r="C523" s="5">
        <v>1</v>
      </c>
      <c r="D523" s="5"/>
      <c r="E523" s="5">
        <v>1</v>
      </c>
      <c r="F523" s="9">
        <f>C523+D523-E523</f>
        <v>0</v>
      </c>
      <c r="G523" s="10">
        <v>0.75</v>
      </c>
      <c r="H523" s="11">
        <v>312</v>
      </c>
      <c r="I523" s="17">
        <v>1.2</v>
      </c>
      <c r="J523" s="17">
        <f>H523*I523</f>
        <v>374.4</v>
      </c>
      <c r="K523" s="17">
        <v>16</v>
      </c>
      <c r="L523" s="17">
        <v>8</v>
      </c>
      <c r="M523" s="17"/>
      <c r="N523" s="17" t="s">
        <v>689</v>
      </c>
      <c r="O523" s="10" t="s">
        <v>692</v>
      </c>
      <c r="P523" s="10" t="s">
        <v>429</v>
      </c>
      <c r="Q523" s="12">
        <f>(J523*0.8+250)*1.25</f>
        <v>686.9</v>
      </c>
      <c r="R523" s="13">
        <f>J523*0.8*0.15/G523</f>
        <v>59.903999999999996</v>
      </c>
      <c r="S523" s="13">
        <f>J523*0.8*0.05/G523</f>
        <v>19.968</v>
      </c>
      <c r="T523" s="13">
        <f>J523*0.8*0.1/G523</f>
        <v>39.936</v>
      </c>
      <c r="U523" s="13">
        <f>J523*0.8*0.075/G523</f>
        <v>29.951999999999998</v>
      </c>
      <c r="V523" s="12">
        <f>(R523+65)*1.25+K523+M523*1.25</f>
        <v>172.13</v>
      </c>
      <c r="W523" s="12">
        <v>180</v>
      </c>
      <c r="X523" s="12">
        <f>(T523+52)*1.25+K523+M523*1.25</f>
        <v>130.92000000000002</v>
      </c>
      <c r="Y523" s="12">
        <f>(U523+41)*1.25+L523+M523*1.25</f>
        <v>96.69</v>
      </c>
      <c r="Z523" s="12">
        <f>(S523+30)*1.25+L523+M523*1.25</f>
        <v>70.460000000000008</v>
      </c>
      <c r="AB523" s="3" t="e">
        <f>#REF!*H523</f>
        <v>#REF!</v>
      </c>
    </row>
    <row r="524" spans="2:29" s="3" customFormat="1" ht="13" hidden="1" x14ac:dyDescent="0.3">
      <c r="B524" s="5" t="s">
        <v>91</v>
      </c>
      <c r="C524" s="5"/>
      <c r="D524" s="5"/>
      <c r="E524" s="5"/>
      <c r="F524" s="9">
        <f>C524+D524-E524</f>
        <v>0</v>
      </c>
      <c r="G524" s="10">
        <v>0.75</v>
      </c>
      <c r="H524" s="11">
        <v>119</v>
      </c>
      <c r="I524" s="17">
        <v>1.2</v>
      </c>
      <c r="J524" s="17">
        <f>H524*I524</f>
        <v>142.79999999999998</v>
      </c>
      <c r="K524" s="17">
        <v>16</v>
      </c>
      <c r="L524" s="17">
        <v>8</v>
      </c>
      <c r="M524" s="17"/>
      <c r="N524" s="17"/>
      <c r="O524" s="10"/>
      <c r="P524" s="10"/>
      <c r="Q524" s="12">
        <f>(J524*0.8+250)*1.25</f>
        <v>455.3</v>
      </c>
      <c r="R524" s="13">
        <f>J524*0.8*0.15/G524</f>
        <v>22.847999999999999</v>
      </c>
      <c r="S524" s="13">
        <f>J524*0.8*0.05/G524</f>
        <v>7.6159999999999997</v>
      </c>
      <c r="T524" s="13">
        <f>J524*0.8*0.1/G524</f>
        <v>15.231999999999999</v>
      </c>
      <c r="U524" s="13">
        <f>J524*0.8*0.075/G524</f>
        <v>11.423999999999999</v>
      </c>
      <c r="V524" s="12">
        <f>(R524+65)*1.25+K524+M524*1.25</f>
        <v>125.81</v>
      </c>
      <c r="W524" s="12"/>
      <c r="X524" s="12">
        <f>(T524+52)*1.25+K524+M524*1.25</f>
        <v>100.03999999999999</v>
      </c>
      <c r="Y524" s="12">
        <f>(U524+41)*1.25+L524+M524*1.25</f>
        <v>73.53</v>
      </c>
      <c r="Z524" s="12">
        <f>(S524+30)*1.25+L524+M524*1.25</f>
        <v>55.019999999999996</v>
      </c>
      <c r="AB524" s="3" t="e">
        <f>#REF!*H524</f>
        <v>#REF!</v>
      </c>
    </row>
    <row r="525" spans="2:29" s="3" customFormat="1" ht="13" x14ac:dyDescent="0.3">
      <c r="B525" s="5" t="s">
        <v>255</v>
      </c>
      <c r="C525" s="5"/>
      <c r="D525" s="5"/>
      <c r="E525" s="5"/>
      <c r="F525" s="9">
        <f>C525+D525-E525</f>
        <v>0</v>
      </c>
      <c r="G525" s="10">
        <v>0.75</v>
      </c>
      <c r="H525" s="11">
        <v>249</v>
      </c>
      <c r="I525" s="17">
        <v>1.1000000000000001</v>
      </c>
      <c r="J525" s="17">
        <f>H525*I525</f>
        <v>273.90000000000003</v>
      </c>
      <c r="K525" s="17">
        <v>16</v>
      </c>
      <c r="L525" s="17">
        <v>8</v>
      </c>
      <c r="M525" s="17"/>
      <c r="N525" s="17" t="s">
        <v>689</v>
      </c>
      <c r="O525" s="10" t="s">
        <v>692</v>
      </c>
      <c r="P525" s="10" t="s">
        <v>445</v>
      </c>
      <c r="Q525" s="12">
        <f>(J525*0.8+250)*1.25</f>
        <v>586.4</v>
      </c>
      <c r="R525" s="13">
        <f>J525*0.8*0.15/G525</f>
        <v>43.824000000000005</v>
      </c>
      <c r="S525" s="13">
        <f>J525*0.8*0.05/G525</f>
        <v>14.608000000000004</v>
      </c>
      <c r="T525" s="13">
        <f>J525*0.8*0.1/G525</f>
        <v>29.216000000000008</v>
      </c>
      <c r="U525" s="13">
        <f>J525*0.8*0.075/G525</f>
        <v>21.912000000000003</v>
      </c>
      <c r="V525" s="12">
        <f>(R525+65)*1.25+K525+M525*1.25</f>
        <v>152.03000000000003</v>
      </c>
      <c r="W525" s="12">
        <v>160</v>
      </c>
      <c r="X525" s="12">
        <f>(T525+52)*1.25+K525+M525*1.25</f>
        <v>117.52000000000001</v>
      </c>
      <c r="Y525" s="12">
        <f>(U525+41)*1.25+L525+M525*1.25</f>
        <v>86.640000000000015</v>
      </c>
      <c r="Z525" s="12">
        <f>(S525+30)*1.25+L525+M525*1.25</f>
        <v>63.760000000000005</v>
      </c>
      <c r="AB525" s="3" t="e">
        <f>#REF!*H525</f>
        <v>#REF!</v>
      </c>
    </row>
    <row r="526" spans="2:29" s="3" customFormat="1" ht="13" hidden="1" x14ac:dyDescent="0.3">
      <c r="B526" s="5" t="s">
        <v>71</v>
      </c>
      <c r="C526" s="5"/>
      <c r="D526" s="5"/>
      <c r="E526" s="5"/>
      <c r="F526" s="9">
        <f>C526+D526-E526</f>
        <v>0</v>
      </c>
      <c r="G526" s="10">
        <v>0.75</v>
      </c>
      <c r="H526" s="11">
        <v>119</v>
      </c>
      <c r="I526" s="17">
        <v>1</v>
      </c>
      <c r="J526" s="17">
        <f>H526*I526</f>
        <v>119</v>
      </c>
      <c r="K526" s="17">
        <v>16</v>
      </c>
      <c r="L526" s="17">
        <v>8</v>
      </c>
      <c r="M526" s="17"/>
      <c r="N526" s="17"/>
      <c r="O526" s="10"/>
      <c r="P526" s="10"/>
      <c r="Q526" s="12">
        <f>(J526*0.8+250)*1.25</f>
        <v>431.5</v>
      </c>
      <c r="R526" s="13">
        <f>J526*0.8*0.15/G526</f>
        <v>19.04</v>
      </c>
      <c r="S526" s="13">
        <f>J526*0.8*0.05/G526</f>
        <v>6.3466666666666676</v>
      </c>
      <c r="T526" s="13">
        <f>J526*0.8*0.1/G526</f>
        <v>12.693333333333335</v>
      </c>
      <c r="U526" s="13">
        <f>J526*0.8*0.075/G526</f>
        <v>9.52</v>
      </c>
      <c r="V526" s="12">
        <f>(R526+65)*1.25+K526+M526*1.25</f>
        <v>121.04999999999998</v>
      </c>
      <c r="W526" s="12"/>
      <c r="X526" s="12">
        <f>(T526+52)*1.25+K526+M526*1.25</f>
        <v>96.86666666666666</v>
      </c>
      <c r="Y526" s="12">
        <f>(U526+41)*1.25+L526+M526*1.25</f>
        <v>71.149999999999991</v>
      </c>
      <c r="Z526" s="12">
        <f>(S526+30)*1.25+L526+M526*1.25</f>
        <v>53.43333333333333</v>
      </c>
      <c r="AB526" s="3" t="e">
        <f>#REF!*H526</f>
        <v>#REF!</v>
      </c>
    </row>
    <row r="527" spans="2:29" s="3" customFormat="1" ht="13" x14ac:dyDescent="0.3">
      <c r="B527" s="6" t="s">
        <v>618</v>
      </c>
      <c r="C527" s="6">
        <v>2</v>
      </c>
      <c r="D527" s="6"/>
      <c r="E527" s="6"/>
      <c r="F527" s="9">
        <f>C527+D527-E527</f>
        <v>2</v>
      </c>
      <c r="G527" s="10">
        <v>0.75</v>
      </c>
      <c r="H527" s="11">
        <v>229</v>
      </c>
      <c r="I527" s="17">
        <v>1.2</v>
      </c>
      <c r="J527" s="17">
        <f>H527*I527</f>
        <v>274.8</v>
      </c>
      <c r="K527" s="17"/>
      <c r="L527" s="17"/>
      <c r="M527" s="17"/>
      <c r="N527" s="17" t="s">
        <v>689</v>
      </c>
      <c r="O527" s="10" t="s">
        <v>690</v>
      </c>
      <c r="P527" s="10" t="s">
        <v>628</v>
      </c>
      <c r="Q527" s="12">
        <f>(J527*0.8+250)*1.25</f>
        <v>587.30000000000007</v>
      </c>
      <c r="R527" s="13">
        <f>J527*0.8*0.15/G527</f>
        <v>43.968000000000011</v>
      </c>
      <c r="S527" s="13">
        <f>J527*0.8*0.05/G527</f>
        <v>14.656000000000004</v>
      </c>
      <c r="T527" s="13">
        <f>J527*0.8*0.1/G527</f>
        <v>29.312000000000008</v>
      </c>
      <c r="U527" s="13">
        <f>J527*0.8*0.075/G527</f>
        <v>21.984000000000005</v>
      </c>
      <c r="V527" s="12">
        <f>(R527+65)*1.25+K527+M527*1.25</f>
        <v>136.21000000000004</v>
      </c>
      <c r="W527" s="12">
        <v>140</v>
      </c>
      <c r="X527" s="12">
        <f>(T527+52)*1.25+K527+M527*1.25</f>
        <v>101.64000000000001</v>
      </c>
      <c r="Y527" s="12">
        <f>(U527+41)*1.25+L527+M527*1.25</f>
        <v>78.730000000000018</v>
      </c>
      <c r="Z527" s="12">
        <f>(S527+30)*1.25+L527+M527*1.25</f>
        <v>55.820000000000007</v>
      </c>
      <c r="AB527" s="3" t="e">
        <f>#REF!*H527</f>
        <v>#REF!</v>
      </c>
    </row>
    <row r="528" spans="2:29" s="3" customFormat="1" ht="13" x14ac:dyDescent="0.3">
      <c r="B528" s="6" t="s">
        <v>626</v>
      </c>
      <c r="C528" s="6">
        <v>3</v>
      </c>
      <c r="D528" s="6"/>
      <c r="E528" s="6"/>
      <c r="F528" s="9">
        <f>C528+D528-E528</f>
        <v>3</v>
      </c>
      <c r="G528" s="10">
        <v>0.75</v>
      </c>
      <c r="H528" s="11">
        <v>299</v>
      </c>
      <c r="I528" s="17">
        <v>1.2</v>
      </c>
      <c r="J528" s="17">
        <f>H528*I528</f>
        <v>358.8</v>
      </c>
      <c r="K528" s="17">
        <v>16</v>
      </c>
      <c r="L528" s="17">
        <v>8</v>
      </c>
      <c r="M528" s="17"/>
      <c r="N528" s="17" t="s">
        <v>689</v>
      </c>
      <c r="O528" s="10" t="s">
        <v>690</v>
      </c>
      <c r="P528" s="10" t="s">
        <v>627</v>
      </c>
      <c r="Q528" s="12">
        <f>(J528*0.8+250)*1.25</f>
        <v>671.3</v>
      </c>
      <c r="R528" s="13">
        <f>J528*0.8*0.15/G528</f>
        <v>57.408000000000008</v>
      </c>
      <c r="S528" s="13">
        <f>J528*0.8*0.05/G528</f>
        <v>19.136000000000003</v>
      </c>
      <c r="T528" s="13">
        <f>J528*0.8*0.1/G528</f>
        <v>38.272000000000006</v>
      </c>
      <c r="U528" s="13">
        <f>J528*0.8*0.075/G528</f>
        <v>28.704000000000004</v>
      </c>
      <c r="V528" s="12">
        <f>(R528+65)*1.25+K528+M528*1.25</f>
        <v>169.01000000000002</v>
      </c>
      <c r="W528" s="12">
        <v>180</v>
      </c>
      <c r="X528" s="12">
        <f>(T528+52)*1.25+K528+M528*1.25</f>
        <v>128.84</v>
      </c>
      <c r="Y528" s="12">
        <f>(U528+41)*1.25+L528+M528*1.25</f>
        <v>95.13000000000001</v>
      </c>
      <c r="Z528" s="12">
        <f>(S528+30)*1.25+L528+M528*1.25</f>
        <v>69.42</v>
      </c>
      <c r="AB528" s="3" t="e">
        <f>#REF!*H528</f>
        <v>#REF!</v>
      </c>
    </row>
    <row r="529" spans="1:44" s="3" customFormat="1" ht="13" x14ac:dyDescent="0.3">
      <c r="B529" s="5" t="s">
        <v>49</v>
      </c>
      <c r="C529" s="5">
        <v>2</v>
      </c>
      <c r="D529" s="5"/>
      <c r="E529" s="5"/>
      <c r="F529" s="9">
        <f>C529+D529-E529</f>
        <v>2</v>
      </c>
      <c r="G529" s="10">
        <v>0.75</v>
      </c>
      <c r="H529" s="11">
        <f>1.1*499</f>
        <v>548.90000000000009</v>
      </c>
      <c r="I529" s="17">
        <v>1.1000000000000001</v>
      </c>
      <c r="J529" s="17">
        <f>H529*I529</f>
        <v>603.79000000000019</v>
      </c>
      <c r="K529" s="17">
        <v>16</v>
      </c>
      <c r="L529" s="17">
        <v>8</v>
      </c>
      <c r="M529" s="17"/>
      <c r="N529" s="17" t="s">
        <v>689</v>
      </c>
      <c r="O529" s="10" t="s">
        <v>690</v>
      </c>
      <c r="P529" s="10" t="s">
        <v>393</v>
      </c>
      <c r="Q529" s="12">
        <f>(J529*0.8+250)*1.25</f>
        <v>916.29000000000019</v>
      </c>
      <c r="R529" s="13">
        <f>J529*0.8*0.15/G529</f>
        <v>96.606400000000022</v>
      </c>
      <c r="S529" s="13">
        <f>J529*0.8*0.05/G529</f>
        <v>32.202133333333343</v>
      </c>
      <c r="T529" s="13">
        <f>J529*0.8*0.1/G529</f>
        <v>64.404266666666686</v>
      </c>
      <c r="U529" s="13">
        <f>J529*0.8*0.075/G529</f>
        <v>48.303200000000011</v>
      </c>
      <c r="V529" s="12">
        <f>(R529+65)*1.25+K529+M529*1.25</f>
        <v>218.00800000000001</v>
      </c>
      <c r="W529" s="12">
        <v>220</v>
      </c>
      <c r="X529" s="12">
        <f>(T529+52)*1.25+K529+M529*1.25</f>
        <v>161.50533333333337</v>
      </c>
      <c r="Y529" s="12">
        <f>(U529+41)*1.25+L529+M529*1.25</f>
        <v>119.629</v>
      </c>
      <c r="Z529" s="12">
        <f>(S529+30)*1.25+L529+M529*1.25</f>
        <v>85.752666666666684</v>
      </c>
      <c r="AB529" s="3" t="e">
        <f>#REF!*H529</f>
        <v>#REF!</v>
      </c>
    </row>
    <row r="530" spans="1:44" s="3" customFormat="1" ht="13" x14ac:dyDescent="0.3">
      <c r="B530" s="6" t="s">
        <v>186</v>
      </c>
      <c r="C530" s="6"/>
      <c r="D530" s="6"/>
      <c r="E530" s="6"/>
      <c r="F530" s="9">
        <f>C530+D530-E530</f>
        <v>0</v>
      </c>
      <c r="G530" s="10">
        <v>0.75</v>
      </c>
      <c r="H530" s="11">
        <v>269</v>
      </c>
      <c r="I530" s="17">
        <v>1.2</v>
      </c>
      <c r="J530" s="17">
        <f>H530*I530</f>
        <v>322.8</v>
      </c>
      <c r="K530" s="17">
        <v>16</v>
      </c>
      <c r="L530" s="17">
        <v>8</v>
      </c>
      <c r="M530" s="17"/>
      <c r="N530" s="17" t="s">
        <v>689</v>
      </c>
      <c r="O530" s="10" t="s">
        <v>690</v>
      </c>
      <c r="P530" s="10" t="s">
        <v>410</v>
      </c>
      <c r="Q530" s="12">
        <f>(J530*0.8+250)*1.25</f>
        <v>635.29999999999995</v>
      </c>
      <c r="R530" s="13">
        <f>J530*0.8*0.15/G530</f>
        <v>51.647999999999996</v>
      </c>
      <c r="S530" s="13">
        <f>J530*0.8*0.05/G530</f>
        <v>17.216000000000001</v>
      </c>
      <c r="T530" s="13">
        <f>J530*0.8*0.1/G530</f>
        <v>34.432000000000002</v>
      </c>
      <c r="U530" s="13">
        <f>J530*0.8*0.075/G530</f>
        <v>25.823999999999998</v>
      </c>
      <c r="V530" s="12">
        <f>(R530+65)*1.25+K530+M530*1.25</f>
        <v>161.81</v>
      </c>
      <c r="W530" s="12">
        <v>180</v>
      </c>
      <c r="X530" s="12">
        <f>(T530+52)*1.25+K530+M530*1.25</f>
        <v>124.04</v>
      </c>
      <c r="Y530" s="12">
        <f>(U530+41)*1.25+L530+M530*1.25</f>
        <v>91.53</v>
      </c>
      <c r="Z530" s="12">
        <f>(S530+30)*1.25+L530+M530*1.25</f>
        <v>67.02000000000001</v>
      </c>
      <c r="AB530" s="3" t="e">
        <f>#REF!*H530</f>
        <v>#REF!</v>
      </c>
    </row>
    <row r="531" spans="1:44" s="3" customFormat="1" ht="13" x14ac:dyDescent="0.3">
      <c r="B531" s="5" t="s">
        <v>800</v>
      </c>
      <c r="C531" s="5"/>
      <c r="D531" s="5">
        <v>2</v>
      </c>
      <c r="E531" s="5"/>
      <c r="F531" s="9">
        <f>C531+D531-E531</f>
        <v>2</v>
      </c>
      <c r="G531" s="10">
        <v>0.75</v>
      </c>
      <c r="H531" s="11">
        <v>299</v>
      </c>
      <c r="I531" s="17">
        <v>1.2</v>
      </c>
      <c r="J531" s="17">
        <f>H531*I531</f>
        <v>358.8</v>
      </c>
      <c r="K531" s="17">
        <v>16</v>
      </c>
      <c r="L531" s="17">
        <v>8</v>
      </c>
      <c r="M531" s="17"/>
      <c r="N531" s="17" t="s">
        <v>689</v>
      </c>
      <c r="O531" s="10" t="s">
        <v>690</v>
      </c>
      <c r="P531" s="10"/>
      <c r="Q531" s="12">
        <f>(J531*0.8+250)*1.25</f>
        <v>671.3</v>
      </c>
      <c r="R531" s="13">
        <f>J531*0.8*0.15/G531</f>
        <v>57.408000000000008</v>
      </c>
      <c r="S531" s="13">
        <f>J531*0.8*0.05/G531</f>
        <v>19.136000000000003</v>
      </c>
      <c r="T531" s="13">
        <f>J531*0.8*0.1/G531</f>
        <v>38.272000000000006</v>
      </c>
      <c r="U531" s="13">
        <f>J531*0.8*0.075/G531</f>
        <v>28.704000000000004</v>
      </c>
      <c r="V531" s="12">
        <f>(R531+65)*1.25+K531+M531*1.25</f>
        <v>169.01000000000002</v>
      </c>
      <c r="W531" s="12">
        <v>180</v>
      </c>
      <c r="X531" s="12">
        <f>(T531+52)*1.25+K531+M531*1.25</f>
        <v>128.84</v>
      </c>
      <c r="Y531" s="12">
        <f>(U531+41)*1.25+L531+M531*1.25</f>
        <v>95.13000000000001</v>
      </c>
      <c r="Z531" s="12">
        <f>(S531+30)*1.25+L531+M531*1.25</f>
        <v>69.42</v>
      </c>
      <c r="AB531" s="3" t="e">
        <f>#REF!*H531</f>
        <v>#REF!</v>
      </c>
    </row>
    <row r="532" spans="1:44" s="3" customFormat="1" x14ac:dyDescent="0.35">
      <c r="B532" s="6" t="s">
        <v>616</v>
      </c>
      <c r="C532" s="6">
        <v>2</v>
      </c>
      <c r="D532" s="6"/>
      <c r="E532" s="6"/>
      <c r="F532" s="9">
        <f>C532+D532-E532</f>
        <v>2</v>
      </c>
      <c r="G532" s="10">
        <v>0.75</v>
      </c>
      <c r="H532" s="11">
        <v>325</v>
      </c>
      <c r="I532" s="17">
        <v>1.1000000000000001</v>
      </c>
      <c r="J532" s="17">
        <f>H532*I532</f>
        <v>357.50000000000006</v>
      </c>
      <c r="K532" s="17">
        <v>16</v>
      </c>
      <c r="L532" s="17">
        <v>8</v>
      </c>
      <c r="M532" s="17"/>
      <c r="N532" s="17" t="s">
        <v>689</v>
      </c>
      <c r="O532" s="10" t="s">
        <v>690</v>
      </c>
      <c r="P532" s="10"/>
      <c r="Q532" s="12">
        <f>(J532*0.8+250)*1.25</f>
        <v>670</v>
      </c>
      <c r="R532" s="13">
        <f>J532*0.8*0.15/G532</f>
        <v>57.20000000000001</v>
      </c>
      <c r="S532" s="13">
        <f>J532*0.8*0.05/G532</f>
        <v>19.066666666666674</v>
      </c>
      <c r="T532" s="13">
        <f>J532*0.8*0.1/G532</f>
        <v>38.133333333333347</v>
      </c>
      <c r="U532" s="13">
        <f>J532*0.8*0.075/G532</f>
        <v>28.600000000000005</v>
      </c>
      <c r="V532" s="12">
        <f>(R532+65)*1.25+K532+M532*1.25</f>
        <v>168.75000000000003</v>
      </c>
      <c r="W532" s="12">
        <v>180</v>
      </c>
      <c r="X532" s="12">
        <f>(T532+52)*1.25+K532+M532*1.25</f>
        <v>128.66666666666669</v>
      </c>
      <c r="Y532" s="12">
        <f>(U532+41)*1.25+L532+M532*1.25</f>
        <v>95.000000000000014</v>
      </c>
      <c r="Z532" s="12">
        <f>(S532+30)*1.25+L532+M532*1.25</f>
        <v>69.333333333333343</v>
      </c>
      <c r="AA532"/>
      <c r="AB532" s="3" t="e">
        <f>#REF!*H532</f>
        <v>#REF!</v>
      </c>
    </row>
    <row r="533" spans="1:44" s="3" customFormat="1" ht="13" x14ac:dyDescent="0.3">
      <c r="B533" s="27" t="s">
        <v>705</v>
      </c>
      <c r="C533" s="6"/>
      <c r="D533" s="6">
        <v>3</v>
      </c>
      <c r="E533" s="6">
        <v>1</v>
      </c>
      <c r="F533" s="9">
        <f>C533+D533-E533</f>
        <v>2</v>
      </c>
      <c r="G533" s="10">
        <v>0.75</v>
      </c>
      <c r="H533" s="11">
        <v>189</v>
      </c>
      <c r="I533" s="17">
        <v>1.1000000000000001</v>
      </c>
      <c r="J533" s="17">
        <f>H533*I533</f>
        <v>207.9</v>
      </c>
      <c r="K533" s="17"/>
      <c r="L533" s="17"/>
      <c r="M533" s="17"/>
      <c r="N533" s="17" t="s">
        <v>689</v>
      </c>
      <c r="O533" s="10" t="s">
        <v>690</v>
      </c>
      <c r="P533" s="10"/>
      <c r="Q533" s="12">
        <f>(J533*0.8+250)*1.25</f>
        <v>520.40000000000009</v>
      </c>
      <c r="R533" s="13">
        <f>J533*0.8*0.15/G533</f>
        <v>33.264000000000003</v>
      </c>
      <c r="S533" s="13">
        <f>J533*0.8*0.05/G533</f>
        <v>11.088000000000001</v>
      </c>
      <c r="T533" s="13">
        <f>J533*0.8*0.1/G533</f>
        <v>22.176000000000002</v>
      </c>
      <c r="U533" s="13">
        <f>J533*0.8*0.075/G533</f>
        <v>16.632000000000001</v>
      </c>
      <c r="V533" s="12">
        <f>(R533+65)*1.25+K533+M533*1.25</f>
        <v>122.83000000000001</v>
      </c>
      <c r="W533" s="12">
        <v>130</v>
      </c>
      <c r="X533" s="12">
        <f>(T533+52)*1.25+K533+M533*1.25</f>
        <v>92.72</v>
      </c>
      <c r="Y533" s="12">
        <f>(U533+41)*1.25+L533+M533*1.25</f>
        <v>72.040000000000006</v>
      </c>
      <c r="Z533" s="12">
        <f>(S533+30)*1.25+L533+M533*1.25</f>
        <v>51.36</v>
      </c>
    </row>
    <row r="534" spans="1:44" ht="13" x14ac:dyDescent="0.3">
      <c r="B534" s="6" t="s">
        <v>610</v>
      </c>
      <c r="C534" s="6">
        <v>3</v>
      </c>
      <c r="D534" s="6">
        <v>2</v>
      </c>
      <c r="E534" s="6">
        <v>3</v>
      </c>
      <c r="F534" s="9">
        <f>C534+D534-E534</f>
        <v>2</v>
      </c>
      <c r="G534" s="10">
        <v>0.75</v>
      </c>
      <c r="H534" s="11">
        <v>137</v>
      </c>
      <c r="I534" s="17">
        <v>1</v>
      </c>
      <c r="J534" s="17">
        <f>H534*I534</f>
        <v>137</v>
      </c>
      <c r="K534" s="17"/>
      <c r="L534" s="17"/>
      <c r="M534" s="17"/>
      <c r="N534" s="17" t="s">
        <v>689</v>
      </c>
      <c r="O534" s="10" t="s">
        <v>690</v>
      </c>
      <c r="P534" s="10"/>
      <c r="Q534" s="12">
        <f>(J534*0.8+250)*1.25</f>
        <v>449.5</v>
      </c>
      <c r="R534" s="13">
        <f>J534*0.8*0.15/G534</f>
        <v>21.92</v>
      </c>
      <c r="S534" s="13">
        <f>J534*0.8*0.05/G534</f>
        <v>7.3066666666666675</v>
      </c>
      <c r="T534" s="13">
        <f>J534*0.8*0.1/G534</f>
        <v>14.613333333333335</v>
      </c>
      <c r="U534" s="13">
        <f>J534*0.8*0.075/G534</f>
        <v>10.96</v>
      </c>
      <c r="V534" s="12">
        <f>(R534+65)*1.25+K534+M534*1.25</f>
        <v>108.65</v>
      </c>
      <c r="W534" s="12">
        <v>120</v>
      </c>
      <c r="X534" s="12">
        <f>(T534+52)*1.25+K534+M534*1.25</f>
        <v>83.266666666666666</v>
      </c>
      <c r="Y534" s="12">
        <f>(U534+41)*1.25+L534+M534*1.25</f>
        <v>64.95</v>
      </c>
      <c r="Z534" s="12">
        <f>(S534+30)*1.25+L534+M534*1.25</f>
        <v>46.633333333333333</v>
      </c>
      <c r="AA534" s="3"/>
      <c r="AB534" s="3" t="e">
        <f>#REF!*H534</f>
        <v>#REF!</v>
      </c>
    </row>
    <row r="535" spans="1:44" ht="13" x14ac:dyDescent="0.3">
      <c r="B535" s="5" t="s">
        <v>816</v>
      </c>
      <c r="C535" s="5"/>
      <c r="D535" s="5">
        <v>1</v>
      </c>
      <c r="E535" s="5"/>
      <c r="F535" s="9">
        <f>C535+D535-E535</f>
        <v>1</v>
      </c>
      <c r="G535" s="10">
        <v>0.75</v>
      </c>
      <c r="H535" s="11">
        <v>129</v>
      </c>
      <c r="I535" s="17">
        <v>1.2</v>
      </c>
      <c r="J535" s="17">
        <f>H535*I535</f>
        <v>154.79999999999998</v>
      </c>
      <c r="K535" s="17"/>
      <c r="L535" s="17"/>
      <c r="M535" s="17"/>
      <c r="N535" s="17" t="s">
        <v>689</v>
      </c>
      <c r="O535" s="10" t="s">
        <v>876</v>
      </c>
      <c r="P535" s="10"/>
      <c r="Q535" s="12">
        <f>(J535*0.8+250)*1.25</f>
        <v>467.29999999999995</v>
      </c>
      <c r="R535" s="13">
        <f>J535*0.8*0.15/G535</f>
        <v>24.767999999999997</v>
      </c>
      <c r="S535" s="13">
        <f>J535*0.8*0.05/G535</f>
        <v>8.2560000000000002</v>
      </c>
      <c r="T535" s="13">
        <f>J535*0.8*0.1/G535</f>
        <v>16.512</v>
      </c>
      <c r="U535" s="13">
        <f>J535*0.8*0.075/G535</f>
        <v>12.383999999999999</v>
      </c>
      <c r="V535" s="12">
        <f>(R535+65)*1.25+K535+M535*1.25</f>
        <v>112.21000000000001</v>
      </c>
      <c r="W535" s="12">
        <v>120</v>
      </c>
      <c r="X535" s="12">
        <f>(T535+52)*1.25+K535+M535*1.25</f>
        <v>85.64</v>
      </c>
      <c r="Y535" s="12">
        <f>(U535+41)*1.25+L535+M535*1.25</f>
        <v>66.73</v>
      </c>
      <c r="Z535" s="12">
        <f>(S535+30)*1.25+L535+M535*1.25</f>
        <v>47.82</v>
      </c>
      <c r="AA535" s="3"/>
      <c r="AB535" s="3" t="e">
        <f>#REF!*H535</f>
        <v>#REF!</v>
      </c>
    </row>
    <row r="536" spans="1:44" ht="13" x14ac:dyDescent="0.3">
      <c r="B536" s="6" t="s">
        <v>835</v>
      </c>
      <c r="C536" s="6"/>
      <c r="D536" s="6">
        <v>1</v>
      </c>
      <c r="E536" s="6"/>
      <c r="F536" s="9">
        <f>C536+D536-E536</f>
        <v>1</v>
      </c>
      <c r="G536" s="10">
        <v>1</v>
      </c>
      <c r="H536" s="11">
        <v>89</v>
      </c>
      <c r="I536" s="17">
        <v>1</v>
      </c>
      <c r="J536" s="17">
        <f>H536*I536</f>
        <v>89</v>
      </c>
      <c r="K536" s="17"/>
      <c r="L536" s="17"/>
      <c r="M536" s="17"/>
      <c r="N536" s="17" t="s">
        <v>875</v>
      </c>
      <c r="O536" s="10" t="s">
        <v>876</v>
      </c>
      <c r="P536" s="10"/>
      <c r="Q536" s="12">
        <f>(J536*0.8+250)*1.25</f>
        <v>401.5</v>
      </c>
      <c r="R536" s="13">
        <f>J536*0.8*0.15/G536</f>
        <v>10.68</v>
      </c>
      <c r="S536" s="13">
        <f>J536*0.8*0.05/G536</f>
        <v>3.5600000000000005</v>
      </c>
      <c r="T536" s="13">
        <f>J536*0.8*0.1/G536</f>
        <v>7.120000000000001</v>
      </c>
      <c r="U536" s="13">
        <f>J536*0.8*0.075/G536</f>
        <v>5.34</v>
      </c>
      <c r="V536" s="12">
        <f>(R536+65)*1.25+K536+M536*1.25</f>
        <v>94.600000000000009</v>
      </c>
      <c r="W536" s="12">
        <v>100</v>
      </c>
      <c r="X536" s="12">
        <f>(T536+52)*1.25+K536+M536*1.25</f>
        <v>73.900000000000006</v>
      </c>
      <c r="Y536" s="12">
        <f>(U536+41)*1.25+L536+M536*1.25</f>
        <v>57.925000000000004</v>
      </c>
      <c r="Z536" s="12">
        <f>(S536+30)*1.25+L536+M536*1.25</f>
        <v>41.95</v>
      </c>
      <c r="AA536" s="3"/>
      <c r="AB536" s="3" t="e">
        <f>#REF!*H536</f>
        <v>#REF!</v>
      </c>
    </row>
    <row r="537" spans="1:44" ht="13" x14ac:dyDescent="0.3">
      <c r="B537" s="6" t="s">
        <v>249</v>
      </c>
      <c r="C537" s="6"/>
      <c r="D537" s="6"/>
      <c r="E537" s="6"/>
      <c r="F537" s="9">
        <f>C537+D537-E537</f>
        <v>0</v>
      </c>
      <c r="G537" s="10">
        <v>0.75</v>
      </c>
      <c r="H537" s="11">
        <v>129</v>
      </c>
      <c r="I537" s="17">
        <v>1.1000000000000001</v>
      </c>
      <c r="J537" s="17">
        <f>H537*I537</f>
        <v>141.9</v>
      </c>
      <c r="K537" s="17"/>
      <c r="L537" s="17"/>
      <c r="M537" s="17"/>
      <c r="N537" s="17" t="s">
        <v>689</v>
      </c>
      <c r="O537" s="10" t="s">
        <v>697</v>
      </c>
      <c r="P537" s="15" t="s">
        <v>291</v>
      </c>
      <c r="Q537" s="12">
        <f>(J537*0.8+250)*1.25</f>
        <v>454.4</v>
      </c>
      <c r="R537" s="13">
        <f>J537*0.8*0.15/G537</f>
        <v>22.704000000000004</v>
      </c>
      <c r="S537" s="13">
        <f>J537*0.8*0.05/G537</f>
        <v>7.5680000000000014</v>
      </c>
      <c r="T537" s="13">
        <f>J537*0.8*0.1/G537</f>
        <v>15.136000000000003</v>
      </c>
      <c r="U537" s="13">
        <f>J537*0.8*0.075/G537</f>
        <v>11.352000000000002</v>
      </c>
      <c r="V537" s="12">
        <f>(R537+65)*1.25+K537+M537*1.25</f>
        <v>109.63000000000001</v>
      </c>
      <c r="W537" s="12">
        <v>110</v>
      </c>
      <c r="X537" s="12">
        <f>(T537+52)*1.25+K537+M537*1.25</f>
        <v>83.919999999999987</v>
      </c>
      <c r="Y537" s="12">
        <f>(U537+41)*1.25+L537+M537*1.25</f>
        <v>65.44</v>
      </c>
      <c r="Z537" s="12">
        <f>(S537+30)*1.25+L537+M537*1.25</f>
        <v>46.959999999999994</v>
      </c>
      <c r="AA537" s="3"/>
      <c r="AB537" s="3" t="e">
        <f>#REF!*H537</f>
        <v>#REF!</v>
      </c>
    </row>
    <row r="538" spans="1:44" ht="13" x14ac:dyDescent="0.3">
      <c r="A538" s="1"/>
      <c r="B538" s="5" t="s">
        <v>217</v>
      </c>
      <c r="C538" s="5">
        <v>2</v>
      </c>
      <c r="D538" s="5"/>
      <c r="E538" s="5"/>
      <c r="F538" s="9">
        <f>C538+D538-E538</f>
        <v>2</v>
      </c>
      <c r="G538" s="10">
        <v>0.75</v>
      </c>
      <c r="H538" s="11">
        <v>119</v>
      </c>
      <c r="I538" s="17">
        <v>1.1000000000000001</v>
      </c>
      <c r="J538" s="17">
        <f>H538*I538</f>
        <v>130.9</v>
      </c>
      <c r="K538" s="17"/>
      <c r="L538" s="17"/>
      <c r="M538" s="17"/>
      <c r="N538" s="17" t="s">
        <v>689</v>
      </c>
      <c r="O538" s="10" t="s">
        <v>697</v>
      </c>
      <c r="P538" s="10" t="s">
        <v>495</v>
      </c>
      <c r="Q538" s="12">
        <f>(J538*0.8+250)*1.25</f>
        <v>443.40000000000003</v>
      </c>
      <c r="R538" s="13">
        <f>J538*0.8*0.15/G538</f>
        <v>20.944000000000003</v>
      </c>
      <c r="S538" s="13">
        <f>J538*0.8*0.05/G538</f>
        <v>6.9813333333333345</v>
      </c>
      <c r="T538" s="13">
        <f>J538*0.8*0.1/G538</f>
        <v>13.962666666666669</v>
      </c>
      <c r="U538" s="13">
        <f>J538*0.8*0.075/G538</f>
        <v>10.472000000000001</v>
      </c>
      <c r="V538" s="12">
        <f>(R538+65)*1.25+K538+M538*1.25</f>
        <v>107.43</v>
      </c>
      <c r="W538" s="12">
        <v>110</v>
      </c>
      <c r="X538" s="12">
        <f>(T538+52)*1.25+K538+M538*1.25</f>
        <v>82.453333333333333</v>
      </c>
      <c r="Y538" s="12">
        <f>(U538+41)*1.25+L538+M538*1.25</f>
        <v>64.34</v>
      </c>
      <c r="Z538" s="12">
        <f>(S538+30)*1.25+L538+M538*1.25</f>
        <v>46.226666666666667</v>
      </c>
      <c r="AA538" s="3"/>
      <c r="AB538" s="3" t="e">
        <f>#REF!*H538</f>
        <v>#REF!</v>
      </c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s="3" customFormat="1" ht="13" x14ac:dyDescent="0.3">
      <c r="B539" s="6" t="s">
        <v>179</v>
      </c>
      <c r="C539" s="6">
        <v>1</v>
      </c>
      <c r="D539" s="6"/>
      <c r="E539" s="6"/>
      <c r="F539" s="9">
        <f>C539+D539-E539</f>
        <v>1</v>
      </c>
      <c r="G539" s="10">
        <v>0.75</v>
      </c>
      <c r="H539" s="11">
        <v>149</v>
      </c>
      <c r="I539" s="17">
        <v>1.1000000000000001</v>
      </c>
      <c r="J539" s="17">
        <f>H539*I539</f>
        <v>163.9</v>
      </c>
      <c r="K539" s="17"/>
      <c r="L539" s="17"/>
      <c r="M539" s="17"/>
      <c r="N539" s="17" t="s">
        <v>689</v>
      </c>
      <c r="O539" s="10" t="s">
        <v>697</v>
      </c>
      <c r="P539" s="10" t="s">
        <v>492</v>
      </c>
      <c r="Q539" s="12">
        <f>(J539*0.8+250)*1.25</f>
        <v>476.4</v>
      </c>
      <c r="R539" s="13">
        <f>J539*0.8*0.15/G539</f>
        <v>26.224</v>
      </c>
      <c r="S539" s="13">
        <f>J539*0.8*0.05/G539</f>
        <v>8.7413333333333352</v>
      </c>
      <c r="T539" s="13">
        <f>J539*0.8*0.1/G539</f>
        <v>17.48266666666667</v>
      </c>
      <c r="U539" s="13">
        <f>J539*0.8*0.075/G539</f>
        <v>13.112</v>
      </c>
      <c r="V539" s="12">
        <f>(R539+65)*1.25+K539+M539*1.25</f>
        <v>114.03</v>
      </c>
      <c r="W539" s="12">
        <v>120</v>
      </c>
      <c r="X539" s="12">
        <f>(T539+52)*1.25+K539+M539*1.25</f>
        <v>86.853333333333339</v>
      </c>
      <c r="Y539" s="12">
        <f>(U539+41)*1.25+L539+M539*1.25</f>
        <v>67.64</v>
      </c>
      <c r="Z539" s="12">
        <f>(S539+30)*1.25+L539+M539*1.25</f>
        <v>48.426666666666669</v>
      </c>
      <c r="AB539" s="3" t="e">
        <f>#REF!*H539</f>
        <v>#REF!</v>
      </c>
    </row>
    <row r="540" spans="1:44" s="3" customFormat="1" ht="13" x14ac:dyDescent="0.3">
      <c r="B540" s="6" t="s">
        <v>167</v>
      </c>
      <c r="C540" s="6">
        <v>1</v>
      </c>
      <c r="D540" s="6"/>
      <c r="E540" s="6"/>
      <c r="F540" s="9">
        <f>C540+D540-E540</f>
        <v>1</v>
      </c>
      <c r="G540" s="10">
        <v>0.75</v>
      </c>
      <c r="H540" s="11">
        <v>169</v>
      </c>
      <c r="I540" s="17">
        <v>1.2</v>
      </c>
      <c r="J540" s="17">
        <f>H540*I540</f>
        <v>202.79999999999998</v>
      </c>
      <c r="K540" s="17"/>
      <c r="L540" s="17"/>
      <c r="M540" s="17">
        <v>10</v>
      </c>
      <c r="N540" s="17" t="s">
        <v>689</v>
      </c>
      <c r="O540" s="10" t="s">
        <v>697</v>
      </c>
      <c r="P540" s="10" t="s">
        <v>349</v>
      </c>
      <c r="Q540" s="12">
        <f>(J540*0.8+250)*1.25</f>
        <v>515.29999999999995</v>
      </c>
      <c r="R540" s="13">
        <f>J540*0.8*0.15/G540</f>
        <v>32.448</v>
      </c>
      <c r="S540" s="13">
        <f>J540*0.8*0.05/G540</f>
        <v>10.816000000000001</v>
      </c>
      <c r="T540" s="13">
        <f>J540*0.8*0.1/G540</f>
        <v>21.632000000000001</v>
      </c>
      <c r="U540" s="13">
        <f>J540*0.8*0.075/G540</f>
        <v>16.224</v>
      </c>
      <c r="V540" s="12">
        <f>(R540+65)*1.25+K540+M540*1.25</f>
        <v>134.31</v>
      </c>
      <c r="W540" s="12">
        <v>140</v>
      </c>
      <c r="X540" s="12">
        <f>(T540+52)*1.25+K540+M540*1.25</f>
        <v>104.54</v>
      </c>
      <c r="Y540" s="12">
        <f>(U540+41)*1.25+L540+M540*1.25</f>
        <v>84.03</v>
      </c>
      <c r="Z540" s="12">
        <f>(S540+30)*1.25+L540+M540*1.25</f>
        <v>63.52</v>
      </c>
      <c r="AB540" s="3" t="e">
        <f>#REF!*H540</f>
        <v>#REF!</v>
      </c>
    </row>
    <row r="541" spans="1:44" ht="13" x14ac:dyDescent="0.3">
      <c r="B541" s="5" t="s">
        <v>523</v>
      </c>
      <c r="C541" s="5">
        <v>2</v>
      </c>
      <c r="D541" s="5"/>
      <c r="E541" s="5"/>
      <c r="F541" s="9">
        <f>C541+D541-E541</f>
        <v>2</v>
      </c>
      <c r="G541" s="10">
        <v>0.75</v>
      </c>
      <c r="H541" s="11">
        <v>239</v>
      </c>
      <c r="I541" s="17">
        <v>1.2</v>
      </c>
      <c r="J541" s="17">
        <f>H541*I541</f>
        <v>286.8</v>
      </c>
      <c r="K541" s="17"/>
      <c r="L541" s="17"/>
      <c r="M541" s="17"/>
      <c r="N541" s="17" t="s">
        <v>689</v>
      </c>
      <c r="O541" s="10" t="s">
        <v>697</v>
      </c>
      <c r="P541" s="10" t="s">
        <v>577</v>
      </c>
      <c r="Q541" s="12">
        <f>(J541*0.8+250)*1.25</f>
        <v>599.30000000000007</v>
      </c>
      <c r="R541" s="13">
        <f>J541*0.8*0.15/G541</f>
        <v>45.888000000000005</v>
      </c>
      <c r="S541" s="13">
        <f>J541*0.8*0.05/G541</f>
        <v>15.296000000000001</v>
      </c>
      <c r="T541" s="13">
        <f>J541*0.8*0.1/G541</f>
        <v>30.592000000000002</v>
      </c>
      <c r="U541" s="13">
        <f>J541*0.8*0.075/G541</f>
        <v>22.944000000000003</v>
      </c>
      <c r="V541" s="12">
        <f>(R541+65)*1.25+K541+M541*1.25</f>
        <v>138.61000000000001</v>
      </c>
      <c r="W541" s="12">
        <v>140</v>
      </c>
      <c r="X541" s="12">
        <f>(T541+52)*1.25+K541+M541*1.25</f>
        <v>103.24</v>
      </c>
      <c r="Y541" s="12">
        <f>(U541+41)*1.25+L541+M541*1.25</f>
        <v>79.930000000000007</v>
      </c>
      <c r="Z541" s="12">
        <f>(S541+30)*1.25+L541+M541*1.25</f>
        <v>56.62</v>
      </c>
      <c r="AA541" s="28"/>
      <c r="AB541" s="3" t="e">
        <f>#REF!*H541</f>
        <v>#REF!</v>
      </c>
    </row>
    <row r="542" spans="1:44" ht="13" x14ac:dyDescent="0.3">
      <c r="B542" s="5" t="s">
        <v>75</v>
      </c>
      <c r="C542" s="5"/>
      <c r="D542" s="5"/>
      <c r="E542" s="5"/>
      <c r="F542" s="9">
        <f>C542+D542-E542</f>
        <v>0</v>
      </c>
      <c r="G542" s="10">
        <v>0.75</v>
      </c>
      <c r="H542" s="11">
        <v>99</v>
      </c>
      <c r="I542" s="17">
        <v>1</v>
      </c>
      <c r="J542" s="17">
        <f>H542*I542</f>
        <v>99</v>
      </c>
      <c r="K542" s="17"/>
      <c r="L542" s="17"/>
      <c r="M542" s="17"/>
      <c r="N542" s="17" t="s">
        <v>689</v>
      </c>
      <c r="O542" s="10" t="s">
        <v>697</v>
      </c>
      <c r="P542" s="10" t="s">
        <v>368</v>
      </c>
      <c r="Q542" s="12">
        <f>(J542*0.8+250)*1.25</f>
        <v>411.5</v>
      </c>
      <c r="R542" s="13">
        <f>J542*0.8*0.15/G542</f>
        <v>15.840000000000002</v>
      </c>
      <c r="S542" s="13">
        <f>J542*0.8*0.05/G542</f>
        <v>5.28</v>
      </c>
      <c r="T542" s="13">
        <f>J542*0.8*0.1/G542</f>
        <v>10.56</v>
      </c>
      <c r="U542" s="13">
        <f>J542*0.8*0.075/G542</f>
        <v>7.9200000000000008</v>
      </c>
      <c r="V542" s="12">
        <f>(R542+65)*1.25+K542+M542*1.25</f>
        <v>101.05000000000001</v>
      </c>
      <c r="W542" s="12">
        <v>110</v>
      </c>
      <c r="X542" s="12">
        <f>(T542+52)*1.25+K542+M542*1.25</f>
        <v>78.2</v>
      </c>
      <c r="Y542" s="12">
        <f>(U542+41)*1.25+L542+M542*1.25</f>
        <v>61.150000000000006</v>
      </c>
      <c r="Z542" s="12">
        <f>(S542+30)*1.25+L542+M542*1.25</f>
        <v>44.1</v>
      </c>
      <c r="AA542" s="3"/>
      <c r="AB542" s="3" t="e">
        <f>#REF!*H542</f>
        <v>#REF!</v>
      </c>
    </row>
    <row r="543" spans="1:44" s="3" customFormat="1" ht="13" x14ac:dyDescent="0.3">
      <c r="B543" s="5" t="s">
        <v>686</v>
      </c>
      <c r="C543" s="5">
        <v>2</v>
      </c>
      <c r="D543" s="5"/>
      <c r="E543" s="5"/>
      <c r="F543" s="9">
        <f>C543+D543-E543</f>
        <v>2</v>
      </c>
      <c r="G543" s="10">
        <v>0.75</v>
      </c>
      <c r="H543" s="11">
        <v>219</v>
      </c>
      <c r="I543" s="17">
        <v>1.1000000000000001</v>
      </c>
      <c r="J543" s="17">
        <f>H543*I543</f>
        <v>240.9</v>
      </c>
      <c r="K543" s="17"/>
      <c r="L543" s="17"/>
      <c r="M543" s="17"/>
      <c r="N543" s="17" t="s">
        <v>689</v>
      </c>
      <c r="O543" s="10" t="s">
        <v>697</v>
      </c>
      <c r="P543" s="10"/>
      <c r="Q543" s="12">
        <f>(J543*0.8+250)*1.25</f>
        <v>553.40000000000009</v>
      </c>
      <c r="R543" s="13">
        <f>J543*0.8*0.15/G543</f>
        <v>38.544000000000004</v>
      </c>
      <c r="S543" s="13">
        <f>J543*0.8*0.05/G543</f>
        <v>12.848000000000004</v>
      </c>
      <c r="T543" s="13">
        <f>J543*0.8*0.1/G543</f>
        <v>25.696000000000009</v>
      </c>
      <c r="U543" s="13">
        <f>J543*0.8*0.075/G543</f>
        <v>19.272000000000002</v>
      </c>
      <c r="V543" s="12">
        <f>(R543+65)*1.25+K543+M543*1.25</f>
        <v>129.43</v>
      </c>
      <c r="W543" s="12">
        <v>130</v>
      </c>
      <c r="X543" s="12">
        <f>(T543+52)*1.25+K543+M543*1.25</f>
        <v>97.120000000000019</v>
      </c>
      <c r="Y543" s="12">
        <f>(U543+41)*1.25+L543+M543*1.25</f>
        <v>75.34</v>
      </c>
      <c r="Z543" s="12">
        <f>(S543+30)*1.25+L543+M543*1.25</f>
        <v>53.560000000000009</v>
      </c>
      <c r="AB543" s="3" t="e">
        <f>#REF!*H543</f>
        <v>#REF!</v>
      </c>
    </row>
    <row r="544" spans="1:44" s="3" customFormat="1" x14ac:dyDescent="0.35">
      <c r="B544" s="6" t="s">
        <v>254</v>
      </c>
      <c r="C544" s="6">
        <v>1</v>
      </c>
      <c r="D544" s="6"/>
      <c r="E544" s="6"/>
      <c r="F544" s="5">
        <f>C544+D544-E544</f>
        <v>1</v>
      </c>
      <c r="G544" s="10">
        <v>0.75</v>
      </c>
      <c r="H544" s="11">
        <v>389</v>
      </c>
      <c r="I544" s="17">
        <v>1.1000000000000001</v>
      </c>
      <c r="J544" s="17">
        <f>H544*I544</f>
        <v>427.90000000000003</v>
      </c>
      <c r="K544" s="17">
        <v>16</v>
      </c>
      <c r="L544" s="17">
        <v>8</v>
      </c>
      <c r="M544" s="17"/>
      <c r="N544" s="17" t="s">
        <v>689</v>
      </c>
      <c r="O544" s="10" t="s">
        <v>697</v>
      </c>
      <c r="P544" s="10" t="s">
        <v>421</v>
      </c>
      <c r="Q544" s="12">
        <f>(J544*0.8+250)*1.25</f>
        <v>740.40000000000009</v>
      </c>
      <c r="R544" s="13">
        <f>J544*0.8*0.15/G544</f>
        <v>68.464000000000013</v>
      </c>
      <c r="S544" s="13">
        <f>J544*0.8*0.05/G544</f>
        <v>22.821333333333339</v>
      </c>
      <c r="T544" s="13">
        <f>J544*0.8*0.1/G544</f>
        <v>45.642666666666678</v>
      </c>
      <c r="U544" s="13">
        <f>J544*0.8*0.075/G544</f>
        <v>34.232000000000006</v>
      </c>
      <c r="V544" s="12">
        <f>(R544+65)*1.25+K544+M544*1.25</f>
        <v>182.82999999999998</v>
      </c>
      <c r="W544" s="12">
        <v>200</v>
      </c>
      <c r="X544" s="12">
        <f>(T544+52)*1.25+K544+M544*1.25</f>
        <v>138.05333333333334</v>
      </c>
      <c r="Y544" s="12">
        <f>(U544+41)*1.25+L544+M544*1.25</f>
        <v>102.03999999999999</v>
      </c>
      <c r="Z544" s="12">
        <f>(S544+30)*1.25+L544+M544*1.25</f>
        <v>74.026666666666671</v>
      </c>
      <c r="AA544"/>
      <c r="AB544" s="3" t="e">
        <f>#REF!*H544</f>
        <v>#REF!</v>
      </c>
    </row>
    <row r="545" spans="1:44" ht="13" x14ac:dyDescent="0.3">
      <c r="B545" s="6" t="s">
        <v>557</v>
      </c>
      <c r="C545" s="6">
        <v>1</v>
      </c>
      <c r="D545" s="6"/>
      <c r="E545" s="6">
        <v>1</v>
      </c>
      <c r="F545" s="5">
        <f>C545+D545-E545</f>
        <v>0</v>
      </c>
      <c r="G545" s="10">
        <v>0.75</v>
      </c>
      <c r="H545" s="11">
        <v>219</v>
      </c>
      <c r="I545" s="17">
        <v>1.2</v>
      </c>
      <c r="J545" s="17">
        <f>H545*I545</f>
        <v>262.8</v>
      </c>
      <c r="K545" s="17"/>
      <c r="L545" s="17"/>
      <c r="M545" s="17"/>
      <c r="N545" s="17" t="s">
        <v>689</v>
      </c>
      <c r="O545" s="10" t="s">
        <v>697</v>
      </c>
      <c r="P545" s="10" t="s">
        <v>558</v>
      </c>
      <c r="Q545" s="12">
        <f>(J545*0.8+250)*1.25</f>
        <v>575.29999999999995</v>
      </c>
      <c r="R545" s="13">
        <f>J545*0.8*0.15/G545</f>
        <v>42.048000000000002</v>
      </c>
      <c r="S545" s="13">
        <f>J545*0.8*0.05/G545</f>
        <v>14.016</v>
      </c>
      <c r="T545" s="13">
        <f>J545*0.8*0.1/G545</f>
        <v>28.032</v>
      </c>
      <c r="U545" s="13">
        <f>J545*0.8*0.075/G545</f>
        <v>21.024000000000001</v>
      </c>
      <c r="V545" s="12">
        <f>(R545+65)*1.25+K545+M545*1.25</f>
        <v>133.81</v>
      </c>
      <c r="W545" s="12">
        <v>140</v>
      </c>
      <c r="X545" s="12">
        <f>(T545+52)*1.25+K545+M545*1.25</f>
        <v>100.03999999999999</v>
      </c>
      <c r="Y545" s="12">
        <f>(U545+41)*1.25+L545+M545*1.25</f>
        <v>77.53</v>
      </c>
      <c r="Z545" s="12">
        <f>(S545+30)*1.25+L545+M545*1.25</f>
        <v>55.019999999999996</v>
      </c>
      <c r="AA545" s="3"/>
      <c r="AB545" s="2" t="e">
        <f>#REF!*H545</f>
        <v>#REF!</v>
      </c>
    </row>
    <row r="546" spans="1:44" x14ac:dyDescent="0.35">
      <c r="B546" s="5" t="s">
        <v>754</v>
      </c>
      <c r="C546" s="5"/>
      <c r="D546" s="5">
        <v>24</v>
      </c>
      <c r="E546" s="5">
        <v>4</v>
      </c>
      <c r="F546" s="5">
        <f>C546+D546-E546</f>
        <v>20</v>
      </c>
      <c r="G546" s="10">
        <v>0.75</v>
      </c>
      <c r="H546" s="11">
        <v>139</v>
      </c>
      <c r="I546" s="17">
        <v>1.2</v>
      </c>
      <c r="J546" s="17">
        <f>H546*I546</f>
        <v>166.79999999999998</v>
      </c>
      <c r="K546" s="17"/>
      <c r="L546" s="17"/>
      <c r="M546" s="17"/>
      <c r="N546" s="17" t="s">
        <v>689</v>
      </c>
      <c r="O546" s="10" t="s">
        <v>697</v>
      </c>
      <c r="P546" s="10" t="s">
        <v>786</v>
      </c>
      <c r="Q546" s="12">
        <f>(J546*0.8+250)*1.25</f>
        <v>479.3</v>
      </c>
      <c r="R546" s="13">
        <f>J546*0.8*0.15/G546</f>
        <v>26.687999999999999</v>
      </c>
      <c r="S546" s="13">
        <f>J546*0.8*0.05/G546</f>
        <v>8.8960000000000008</v>
      </c>
      <c r="T546" s="13">
        <f>J546*0.8*0.1/G546</f>
        <v>17.792000000000002</v>
      </c>
      <c r="U546" s="13">
        <f>J546*0.8*0.075/G546</f>
        <v>13.343999999999999</v>
      </c>
      <c r="V546" s="12">
        <f>(R546+65)*1.25+K546+M546*1.25</f>
        <v>114.61</v>
      </c>
      <c r="W546" s="12">
        <v>120</v>
      </c>
      <c r="X546" s="12">
        <f>(T546+52)*1.25+K546+M546*1.25</f>
        <v>87.240000000000009</v>
      </c>
      <c r="Y546" s="12">
        <f>(U546+41)*1.25+L546+M546*1.25</f>
        <v>67.930000000000007</v>
      </c>
      <c r="Z546" s="12">
        <f>(S546+30)*1.25+L546+M546*1.25</f>
        <v>48.620000000000005</v>
      </c>
      <c r="AB546" s="2" t="e">
        <f>#REF!*H546</f>
        <v>#REF!</v>
      </c>
    </row>
    <row r="547" spans="1:44" ht="13" x14ac:dyDescent="0.3">
      <c r="B547" s="5" t="s">
        <v>680</v>
      </c>
      <c r="C547" s="5">
        <v>2</v>
      </c>
      <c r="D547" s="5"/>
      <c r="E547" s="5"/>
      <c r="F547" s="5">
        <f>C547+D547-E547</f>
        <v>2</v>
      </c>
      <c r="G547" s="10">
        <v>0.75</v>
      </c>
      <c r="H547" s="11">
        <v>269</v>
      </c>
      <c r="I547" s="17">
        <v>1.1000000000000001</v>
      </c>
      <c r="J547" s="17">
        <f>H547*I547</f>
        <v>295.90000000000003</v>
      </c>
      <c r="K547" s="17">
        <v>16</v>
      </c>
      <c r="L547" s="17">
        <v>8</v>
      </c>
      <c r="M547" s="17"/>
      <c r="N547" s="17" t="s">
        <v>689</v>
      </c>
      <c r="O547" s="10" t="s">
        <v>697</v>
      </c>
      <c r="P547" s="10"/>
      <c r="Q547" s="12">
        <f>(J547*0.8+250)*1.25</f>
        <v>608.40000000000009</v>
      </c>
      <c r="R547" s="13">
        <f>J547*0.8*0.15/G547</f>
        <v>47.344000000000001</v>
      </c>
      <c r="S547" s="13">
        <f>J547*0.8*0.05/G547</f>
        <v>15.781333333333336</v>
      </c>
      <c r="T547" s="13">
        <f>J547*0.8*0.1/G547</f>
        <v>31.562666666666672</v>
      </c>
      <c r="U547" s="13">
        <f>J547*0.8*0.075/G547</f>
        <v>23.672000000000001</v>
      </c>
      <c r="V547" s="12">
        <f>(R547+65)*1.25+K547+M547*1.25</f>
        <v>156.43</v>
      </c>
      <c r="W547" s="12">
        <v>160</v>
      </c>
      <c r="X547" s="12">
        <f>(T547+52)*1.25+K547+M547*1.25</f>
        <v>120.45333333333335</v>
      </c>
      <c r="Y547" s="12">
        <f>(U547+41)*1.25+L547+M547*1.25</f>
        <v>88.84</v>
      </c>
      <c r="Z547" s="12">
        <f>(S547+30)*1.25+L547+M547*1.25</f>
        <v>65.226666666666674</v>
      </c>
      <c r="AA547" s="3"/>
      <c r="AB547" s="2" t="e">
        <f>#REF!*H547</f>
        <v>#REF!</v>
      </c>
    </row>
    <row r="548" spans="1:44" ht="13" x14ac:dyDescent="0.3">
      <c r="B548" s="6" t="s">
        <v>146</v>
      </c>
      <c r="C548" s="6">
        <v>1</v>
      </c>
      <c r="D548" s="6"/>
      <c r="E548" s="6"/>
      <c r="F548" s="5">
        <f>C548+D548-E548</f>
        <v>1</v>
      </c>
      <c r="G548" s="10">
        <v>0.75</v>
      </c>
      <c r="H548" s="11">
        <v>199</v>
      </c>
      <c r="I548" s="17">
        <v>1.1000000000000001</v>
      </c>
      <c r="J548" s="17">
        <f>H548*I548</f>
        <v>218.9</v>
      </c>
      <c r="K548" s="17"/>
      <c r="L548" s="17"/>
      <c r="M548" s="17"/>
      <c r="N548" s="17" t="s">
        <v>689</v>
      </c>
      <c r="O548" s="10" t="s">
        <v>697</v>
      </c>
      <c r="P548" s="10" t="s">
        <v>448</v>
      </c>
      <c r="Q548" s="12">
        <f>(J548*0.8+250)*1.25</f>
        <v>531.4</v>
      </c>
      <c r="R548" s="13">
        <f>J548*0.8*0.15/G548</f>
        <v>35.024000000000001</v>
      </c>
      <c r="S548" s="13">
        <f>J548*0.8*0.05/G548</f>
        <v>11.674666666666667</v>
      </c>
      <c r="T548" s="13">
        <f>J548*0.8*0.1/G548</f>
        <v>23.349333333333334</v>
      </c>
      <c r="U548" s="13">
        <f>J548*0.8*0.075/G548</f>
        <v>17.512</v>
      </c>
      <c r="V548" s="12">
        <f>(R548+65)*1.25+K548+M548*1.25</f>
        <v>125.03</v>
      </c>
      <c r="W548" s="12">
        <v>130</v>
      </c>
      <c r="X548" s="12">
        <f>(T548+52)*1.25+K548+M548*1.25</f>
        <v>94.186666666666667</v>
      </c>
      <c r="Y548" s="12">
        <f>(U548+41)*1.25+L548+M548*1.25</f>
        <v>73.14</v>
      </c>
      <c r="Z548" s="12">
        <f>(S548+30)*1.25+L548+M548*1.25</f>
        <v>52.093333333333334</v>
      </c>
      <c r="AA548" s="3"/>
      <c r="AB548" s="2" t="e">
        <f>#REF!*H548</f>
        <v>#REF!</v>
      </c>
    </row>
    <row r="549" spans="1:44" x14ac:dyDescent="0.35">
      <c r="B549" s="6" t="s">
        <v>174</v>
      </c>
      <c r="C549" s="6">
        <v>1</v>
      </c>
      <c r="D549" s="6">
        <v>18</v>
      </c>
      <c r="E549" s="6">
        <v>16</v>
      </c>
      <c r="F549" s="5">
        <f>C549+D549-E549</f>
        <v>3</v>
      </c>
      <c r="G549" s="10">
        <v>0.75</v>
      </c>
      <c r="H549" s="11">
        <v>179</v>
      </c>
      <c r="I549" s="17">
        <v>1.2</v>
      </c>
      <c r="J549" s="17">
        <f>H549*I549</f>
        <v>214.79999999999998</v>
      </c>
      <c r="K549" s="17"/>
      <c r="L549" s="17"/>
      <c r="M549" s="17"/>
      <c r="N549" s="17" t="s">
        <v>689</v>
      </c>
      <c r="O549" s="10" t="s">
        <v>697</v>
      </c>
      <c r="P549" s="10" t="s">
        <v>522</v>
      </c>
      <c r="Q549" s="12">
        <f>(J549*0.8+250)*1.25</f>
        <v>527.30000000000007</v>
      </c>
      <c r="R549" s="13">
        <f>J549*0.8*0.15/G549</f>
        <v>34.368000000000002</v>
      </c>
      <c r="S549" s="13">
        <f>J549*0.8*0.05/G549</f>
        <v>11.456000000000001</v>
      </c>
      <c r="T549" s="13">
        <f>J549*0.8*0.1/G549</f>
        <v>22.912000000000003</v>
      </c>
      <c r="U549" s="13">
        <f>J549*0.8*0.075/G549</f>
        <v>17.184000000000001</v>
      </c>
      <c r="V549" s="12">
        <f>(R549+65)*1.25+K549+M549*1.25</f>
        <v>124.21</v>
      </c>
      <c r="W549" s="12">
        <v>130</v>
      </c>
      <c r="X549" s="12">
        <f>(T549+52)*1.25+K549+M549*1.25</f>
        <v>93.640000000000015</v>
      </c>
      <c r="Y549" s="12">
        <f>(U549+41)*1.25+L549+M549*1.25</f>
        <v>72.72999999999999</v>
      </c>
      <c r="Z549" s="12">
        <f>(S549+30)*1.25+L549+M549*1.25</f>
        <v>51.820000000000007</v>
      </c>
      <c r="AB549" s="2" t="e">
        <f>#REF!*H549</f>
        <v>#REF!</v>
      </c>
    </row>
    <row r="550" spans="1:44" x14ac:dyDescent="0.35">
      <c r="B550" s="9" t="s">
        <v>81</v>
      </c>
      <c r="C550" s="9">
        <v>1</v>
      </c>
      <c r="D550" s="9"/>
      <c r="E550" s="9">
        <v>1</v>
      </c>
      <c r="F550" s="9">
        <f>C550+D550-E550</f>
        <v>0</v>
      </c>
      <c r="G550" s="32">
        <v>0.75</v>
      </c>
      <c r="H550" s="11">
        <v>200</v>
      </c>
      <c r="I550" s="17">
        <v>1.2</v>
      </c>
      <c r="J550" s="17">
        <f>H550*I550</f>
        <v>240</v>
      </c>
      <c r="K550" s="17">
        <v>16</v>
      </c>
      <c r="L550" s="17">
        <v>8</v>
      </c>
      <c r="M550" s="17"/>
      <c r="N550" s="17" t="s">
        <v>689</v>
      </c>
      <c r="O550" s="10" t="s">
        <v>697</v>
      </c>
      <c r="P550" s="10" t="s">
        <v>474</v>
      </c>
      <c r="Q550" s="12">
        <f>(J550*0.8+250)*1.25</f>
        <v>552.5</v>
      </c>
      <c r="R550" s="13">
        <f>J550*0.8*0.15/G550</f>
        <v>38.4</v>
      </c>
      <c r="S550" s="13">
        <f>J550*0.8*0.05/G550</f>
        <v>12.800000000000002</v>
      </c>
      <c r="T550" s="13">
        <f>J550*0.8*0.1/G550</f>
        <v>25.600000000000005</v>
      </c>
      <c r="U550" s="13">
        <f>J550*0.8*0.075/G550</f>
        <v>19.2</v>
      </c>
      <c r="V550" s="12">
        <f>(R550+65)*1.25+K550+M550*1.25</f>
        <v>145.25</v>
      </c>
      <c r="W550" s="12">
        <v>160</v>
      </c>
      <c r="X550" s="12">
        <f>(T550+52)*1.25+K550+M550*1.25</f>
        <v>113.00000000000001</v>
      </c>
      <c r="Y550" s="12">
        <f>(U550+41)*1.25+L550+M550*1.25</f>
        <v>83.25</v>
      </c>
      <c r="Z550" s="12">
        <f>(S550+30)*1.25+L550+M550*1.25</f>
        <v>61.500000000000007</v>
      </c>
      <c r="AB550" s="2" t="e">
        <f>#REF!*H550</f>
        <v>#REF!</v>
      </c>
    </row>
    <row r="551" spans="1:44" ht="15.5" x14ac:dyDescent="0.35">
      <c r="A551" s="31"/>
      <c r="B551" s="37"/>
      <c r="C551" s="37"/>
      <c r="D551" s="37"/>
      <c r="E551" s="37"/>
      <c r="F551" s="37"/>
      <c r="G551" s="39"/>
      <c r="H551" s="39"/>
      <c r="I551" s="41"/>
      <c r="J551" s="41"/>
      <c r="K551" s="41"/>
      <c r="L551" s="41"/>
      <c r="M551" s="41"/>
      <c r="N551" s="41"/>
      <c r="O551" s="39"/>
      <c r="P551" s="39"/>
      <c r="Q551" s="41" t="s">
        <v>801</v>
      </c>
      <c r="R551" s="41"/>
      <c r="S551" s="41"/>
      <c r="T551" s="41"/>
      <c r="U551" s="41"/>
      <c r="V551" s="41"/>
      <c r="W551" s="41">
        <v>15</v>
      </c>
      <c r="X551" s="41">
        <v>10</v>
      </c>
      <c r="Y551" s="41">
        <v>7.5</v>
      </c>
      <c r="Z551" s="41">
        <v>5</v>
      </c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</row>
    <row r="552" spans="1:44" ht="13" x14ac:dyDescent="0.3">
      <c r="B552" s="38"/>
      <c r="C552" s="38"/>
      <c r="D552" s="38"/>
      <c r="E552" s="38">
        <f>SUM(E15:E550)</f>
        <v>831</v>
      </c>
      <c r="F552" s="38">
        <f>SUM(F15:F550)</f>
        <v>985</v>
      </c>
      <c r="G552" s="40"/>
      <c r="H552" s="40"/>
      <c r="I552" s="42"/>
      <c r="J552" s="42"/>
      <c r="K552" s="42"/>
      <c r="L552" s="42"/>
      <c r="M552" s="42"/>
      <c r="N552" s="42"/>
      <c r="O552" s="40"/>
      <c r="P552" s="40"/>
      <c r="Q552" s="42" t="s">
        <v>789</v>
      </c>
      <c r="R552" s="42"/>
      <c r="S552" s="42"/>
      <c r="T552" s="42"/>
      <c r="U552" s="42"/>
      <c r="V552" s="42"/>
      <c r="W552" s="42" t="s">
        <v>683</v>
      </c>
      <c r="X552" s="42" t="s">
        <v>6</v>
      </c>
      <c r="Y552" s="42" t="s">
        <v>790</v>
      </c>
      <c r="Z552" s="42" t="s">
        <v>5</v>
      </c>
      <c r="AA552" s="1"/>
      <c r="AB552" s="1"/>
    </row>
    <row r="553" spans="1:44" x14ac:dyDescent="0.35">
      <c r="B553" s="4" t="s">
        <v>869</v>
      </c>
      <c r="G553" s="15"/>
    </row>
    <row r="554" spans="1:44" x14ac:dyDescent="0.35">
      <c r="B554" s="4" t="s">
        <v>857</v>
      </c>
      <c r="G554" s="15"/>
    </row>
    <row r="555" spans="1:44" s="27" customFormat="1" x14ac:dyDescent="0.35">
      <c r="B555" s="4" t="s">
        <v>867</v>
      </c>
      <c r="C555" s="4"/>
      <c r="D555" s="4"/>
      <c r="E555" s="4"/>
      <c r="F555" s="4"/>
      <c r="G555" s="15"/>
      <c r="H555" s="15"/>
      <c r="O555" s="15"/>
      <c r="P555" s="15"/>
      <c r="AA555" s="45"/>
    </row>
    <row r="556" spans="1:44" x14ac:dyDescent="0.35">
      <c r="B556" s="4" t="s">
        <v>864</v>
      </c>
      <c r="G556" s="15"/>
    </row>
    <row r="557" spans="1:44" x14ac:dyDescent="0.35">
      <c r="B557" s="4" t="s">
        <v>862</v>
      </c>
      <c r="G557" s="15"/>
    </row>
    <row r="558" spans="1:44" x14ac:dyDescent="0.35">
      <c r="B558" s="4" t="s">
        <v>863</v>
      </c>
      <c r="G558" s="15"/>
    </row>
    <row r="559" spans="1:44" x14ac:dyDescent="0.35">
      <c r="B559" s="4" t="s">
        <v>868</v>
      </c>
      <c r="G559" s="15"/>
    </row>
    <row r="560" spans="1:44" x14ac:dyDescent="0.35">
      <c r="B560" s="4" t="s">
        <v>866</v>
      </c>
      <c r="G560" s="15"/>
    </row>
  </sheetData>
  <sortState xmlns:xlrd2="http://schemas.microsoft.com/office/spreadsheetml/2017/richdata2" ref="B4:Z550">
    <sortCondition ref="N4:N550"/>
    <sortCondition ref="O4:O550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Rosell</dc:creator>
  <cp:lastModifiedBy>Torsten Rosell</cp:lastModifiedBy>
  <cp:lastPrinted>2022-07-06T10:46:05Z</cp:lastPrinted>
  <dcterms:created xsi:type="dcterms:W3CDTF">2020-04-29T20:12:47Z</dcterms:created>
  <dcterms:modified xsi:type="dcterms:W3CDTF">2022-07-06T10:49:45Z</dcterms:modified>
</cp:coreProperties>
</file>